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1'!$A$1:$L$252</definedName>
    <definedName name="_xlnm.Print_Area" localSheetId="8">'Stampa 2'!$A$1:$F$152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8">'Stampa 2'!$1:$4</definedName>
    <definedName name="_xlnm.Print_Titles" localSheetId="10">'Stampa 4'!$1:$2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<sst xmlns="http://schemas.openxmlformats.org/spreadsheetml/2006/main" count="2400" uniqueCount="347">
  <si>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</si>
  <si>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</si>
  <si>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</si>
  <si>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</si>
  <si>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</si>
  <si>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</si>
  <si>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</si>
  <si>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</si>
  <si>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</si>
  <si>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</si>
  <si>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</si>
  <si>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</si>
  <si>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</si>
  <si>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</si>
  <si>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</si>
  <si>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</si>
  <si>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</si>
  <si>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</si>
  <si>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</si>
  <si>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</si>
  <si>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</si>
  <si>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</si>
  <si>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</si>
  <si>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</si>
  <si>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</si>
  <si>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</si>
  <si>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</si>
  <si>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</si>
  <si>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</si>
  <si>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</si>
  <si>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</si>
  <si>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</si>
  <si>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</si>
  <si>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</si>
  <si>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</si>
  <si>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</si>
  <si>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</si>
  <si>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</si>
  <si>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</si>
  <si>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</si>
  <si>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</si>
  <si>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</si>
  <si>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</si>
  <si>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</si>
  <si>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</si>
  <si>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</si>
  <si>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</si>
  <si>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</si>
  <si>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</si>
  <si>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</si>
  <si>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</si>
  <si>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</si>
  <si>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</si>
  <si>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</si>
  <si>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</si>
  <si>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</si>
  <si>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</si>
  <si>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</si>
  <si>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</si>
  <si>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</si>
  <si>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</si>
  <si>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</si>
  <si>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</si>
  <si>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</si>
  <si>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</si>
  <si>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</si>
  <si>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</si>
  <si>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</si>
  <si>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</si>
  <si>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</si>
  <si>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</si>
  <si>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</si>
  <si>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</si>
  <si>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</si>
  <si>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</si>
  <si>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</si>
  <si>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</si>
  <si>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</si>
  <si>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</si>
  <si>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</si>
  <si>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</si>
  <si>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</si>
  <si>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</si>
  <si>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</si>
  <si>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</si>
  <si>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</si>
  <si>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</si>
  <si>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</si>
  <si>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</si>
  <si>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</si>
  <si>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</si>
  <si>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</si>
  <si>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</si>
  <si>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</si>
  <si>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</si>
  <si>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</si>
  <si>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</si>
  <si>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</si>
  <si>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</si>
  <si>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</si>
  <si>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</si>
  <si>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</si>
  <si>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</si>
  <si>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</si>
  <si>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</si>
  <si>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</si>
  <si>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</si>
  <si>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</si>
  <si>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</si>
  <si>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</si>
  <si>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</si>
  <si>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</si>
  <si>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</si>
  <si>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</si>
  <si>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</si>
  <si>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</si>
  <si>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</si>
  <si>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</si>
  <si>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</si>
  <si>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</si>
  <si>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</si>
  <si>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</si>
  <si>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</si>
  <si>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</si>
  <si>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</si>
  <si>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</si>
  <si>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</si>
  <si>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</si>
  <si>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</si>
  <si>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</si>
  <si>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</si>
  <si>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</si>
  <si>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</si>
  <si>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</si>
  <si>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</si>
  <si>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</si>
  <si>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</si>
  <si>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</si>
  <si>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</si>
  <si>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</si>
  <si>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</si>
  <si>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</si>
  <si>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</si>
  <si>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</si>
  <si>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</si>
  <si>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</si>
  <si>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</si>
  <si>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</si>
  <si>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</si>
  <si>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</si>
  <si>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</si>
  <si>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</si>
  <si>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</si>
  <si>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</si>
  <si>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</si>
  <si>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</si>
  <si>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</si>
  <si>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</si>
  <si>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</si>
  <si>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</si>
  <si>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</si>
  <si>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</si>
  <si>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</si>
  <si>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</si>
  <si>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</si>
  <si>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</si>
  <si>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</si>
  <si>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</si>
  <si>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</si>
  <si>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</si>
  <si>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</si>
  <si>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</si>
  <si>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</si>
  <si>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BICILANDIA (UDACE)</t>
  </si>
  <si>
    <t>TEAM BIKES FOLLONICA</t>
  </si>
  <si>
    <t>GROSSETO EDILTEL</t>
  </si>
  <si>
    <t>SOCIETA' SPORTIVA GROS</t>
  </si>
  <si>
    <t>CAFFE' HAWAI</t>
  </si>
  <si>
    <t xml:space="preserve">MARYNEER CYCLES </t>
  </si>
  <si>
    <t>MONTEARGENTARIO</t>
  </si>
  <si>
    <t>ESERCITO - CAPAR</t>
  </si>
  <si>
    <t>BATONI</t>
  </si>
  <si>
    <t>ARCI ROSIA</t>
  </si>
  <si>
    <t>BULLETTA BIKE</t>
  </si>
  <si>
    <t>AMATORI CHIUSI</t>
  </si>
  <si>
    <t>SS GROSSETO (UISP)</t>
  </si>
  <si>
    <t>WHIRPOOL</t>
  </si>
  <si>
    <t>GIPPO</t>
  </si>
  <si>
    <t>RUOTE LIBERE MANCIANO</t>
  </si>
  <si>
    <t>THE BEST BODY</t>
  </si>
  <si>
    <t>BUONCONVENTO</t>
  </si>
  <si>
    <t>RAMPI CLUB MTB (VE)</t>
  </si>
  <si>
    <t>FELICI LORENZO</t>
  </si>
  <si>
    <t>FCI</t>
  </si>
  <si>
    <t>MARSILI ENRICO</t>
  </si>
  <si>
    <t>UISP</t>
  </si>
  <si>
    <t>CAIBUGATTI GIANNI</t>
  </si>
  <si>
    <t>VIVIANI FERRUCCIO</t>
  </si>
  <si>
    <t>AICS</t>
  </si>
  <si>
    <t>BUCCIARELLI ANDREA</t>
  </si>
  <si>
    <t>BUCCIARELLI MASSIMILIANO</t>
  </si>
  <si>
    <t>MARRONI MARCO</t>
  </si>
  <si>
    <t>MAZZUOLI MARCO</t>
  </si>
  <si>
    <t>UDACE</t>
  </si>
  <si>
    <t>MAZZUOLI TIZIANO</t>
  </si>
  <si>
    <t>CAPPELLI MARIO</t>
  </si>
  <si>
    <t>TALIANI CRISTIANO</t>
  </si>
  <si>
    <t>BAIOCCHI IVANO</t>
  </si>
  <si>
    <t>BARTOLOZZI MARCELLO</t>
  </si>
  <si>
    <t>DE SIMONE FEDERICO</t>
  </si>
  <si>
    <t>BARDINI MASSIMO</t>
  </si>
  <si>
    <t>GIUSTINI PRIMO</t>
  </si>
  <si>
    <t>CHECCARINI SIMONE</t>
  </si>
  <si>
    <t>FARALLI ALESSANDRO</t>
  </si>
  <si>
    <t>BURZI VEGA</t>
  </si>
  <si>
    <t>BOTTI SAURO</t>
  </si>
  <si>
    <t>ZANELLI ALESSANDRO</t>
  </si>
  <si>
    <t>AMOROSI LORENZO</t>
  </si>
  <si>
    <t>LAERA PAOLO</t>
  </si>
  <si>
    <t>GIORGINI STEFANO</t>
  </si>
  <si>
    <t>MARINELLI FERRETTINI STEFANO</t>
  </si>
  <si>
    <t>ROSSI LUCIANO</t>
  </si>
  <si>
    <t>FRAGAI GIANLUCA</t>
  </si>
  <si>
    <t>SCARPELLI GRAZIANO</t>
  </si>
  <si>
    <t>CANTELLI PIERO</t>
  </si>
  <si>
    <t>BARIELLI GIANFRANCO</t>
  </si>
  <si>
    <t>BARIELLI LUCA</t>
  </si>
  <si>
    <t>PETRONE ROBERTO</t>
  </si>
  <si>
    <t>LIGI NICOLA</t>
  </si>
  <si>
    <t>SENESI STEFANO</t>
  </si>
  <si>
    <t>BARBAGLI MASSIMO</t>
  </si>
  <si>
    <t>MEACCI NICO</t>
  </si>
  <si>
    <t>TASSINO PAOLO</t>
  </si>
  <si>
    <t>IMPAVIDI NICOLA</t>
  </si>
  <si>
    <t>GAVAGNI REMO</t>
  </si>
  <si>
    <t>CROCCHI SIMONE</t>
  </si>
  <si>
    <t>MARZI ALFONSO</t>
  </si>
  <si>
    <t>GALLORINI ANDREA</t>
  </si>
  <si>
    <t>BURRONI LUCA</t>
  </si>
  <si>
    <t>NORCINI FABIO</t>
  </si>
  <si>
    <t>HARRISON SELENA</t>
  </si>
  <si>
    <t>ARCALENI CARLO</t>
  </si>
  <si>
    <t>MAGRINI LUCA</t>
  </si>
  <si>
    <t>PELLEGRINI ALDO</t>
  </si>
  <si>
    <t>MAGI ALFREDO</t>
  </si>
  <si>
    <t>ANTELLI GIANLUCA</t>
  </si>
  <si>
    <t>AMERIGHI FABRIZIO</t>
  </si>
  <si>
    <t>PAPERINI GIANPIERO</t>
  </si>
  <si>
    <t>ANTONELLI ALBERTO</t>
  </si>
  <si>
    <t>CICLO CLUB QUOTA</t>
  </si>
  <si>
    <t>SENSERINI GIUSEPPE</t>
  </si>
  <si>
    <t>MALVISI MIRTO</t>
  </si>
  <si>
    <t>SADOTTI LUCA</t>
  </si>
  <si>
    <t>ACCIAI MAURIZIO</t>
  </si>
  <si>
    <t>DEL ZONZO BRYAN</t>
  </si>
  <si>
    <t>BECCI MORENO</t>
  </si>
  <si>
    <t>PRIMAVERI GIANFRANCO</t>
  </si>
  <si>
    <t>BRANDINI NICOLA</t>
  </si>
  <si>
    <t>DONATI SAURO</t>
  </si>
  <si>
    <t>PALLECCHI LUCA</t>
  </si>
  <si>
    <t>FALINI MAURIZIO</t>
  </si>
  <si>
    <t>CARDINALI FRANCESCO</t>
  </si>
  <si>
    <t>CARDINALI FRANCO</t>
  </si>
  <si>
    <t>FATICHENTI LEONARDO</t>
  </si>
  <si>
    <t>CASAGNI MAURIZIO</t>
  </si>
  <si>
    <t>PERRONI LUDOVICO</t>
  </si>
  <si>
    <t>NOCENTINI AMEDEO</t>
  </si>
  <si>
    <t>CHIANCIANO (ENDAS)</t>
  </si>
  <si>
    <t>ENDAS</t>
  </si>
  <si>
    <t>CARUSO PIETRO</t>
  </si>
  <si>
    <t>BUONI MASSIMO</t>
  </si>
  <si>
    <t>FASTELLI GIORDANO</t>
  </si>
  <si>
    <t>GALLORINI STEFANO</t>
  </si>
  <si>
    <t>LANDUCCI VITTORIO</t>
  </si>
  <si>
    <t>GATTI ROBERTO</t>
  </si>
  <si>
    <t>LANDUCCI ANDREA</t>
  </si>
  <si>
    <t>GRANTURCHELLI LORENZO</t>
  </si>
  <si>
    <t>ANGORI ANDREA</t>
  </si>
  <si>
    <t>FOSCOLI SERGIO</t>
  </si>
  <si>
    <t>RISCAIO GIANFRANCO</t>
  </si>
  <si>
    <t>GREGORI ANTONIO</t>
  </si>
  <si>
    <t>SORDI ALESSIO</t>
  </si>
  <si>
    <t>FAZZUOLI ROBERTO</t>
  </si>
  <si>
    <t>MONACI PAOLO</t>
  </si>
  <si>
    <t>FUSI LUCIANO</t>
  </si>
  <si>
    <t>VANNINI RICCARDO</t>
  </si>
  <si>
    <t>FERRI ALESSANDRO</t>
  </si>
  <si>
    <t>CENNI ALESSANDRO</t>
  </si>
  <si>
    <t>SCORTECCI NADIA</t>
  </si>
  <si>
    <t>BIANCONI GUIDO</t>
  </si>
  <si>
    <t>CORSETTI NICOLA</t>
  </si>
  <si>
    <t>CIABATTI GIANPIERO</t>
  </si>
  <si>
    <t>CATANI MAURO</t>
  </si>
  <si>
    <t>VALENTINI MARCO</t>
  </si>
  <si>
    <t>GIACCHERINI PAOLO</t>
  </si>
  <si>
    <t>PANICHI FABIO</t>
  </si>
  <si>
    <t>BIGOZZI SIMONE</t>
  </si>
  <si>
    <t>STAZIONE FOIANO (FCI)</t>
  </si>
  <si>
    <t>PACETTI STEFANO</t>
  </si>
  <si>
    <t>PERUZZI GIUSEPPE</t>
  </si>
  <si>
    <t>CIPRIANI GIANNI</t>
  </si>
  <si>
    <t>BIANCHI FABIO</t>
  </si>
  <si>
    <t>CICLO CLUB QUOTA MILLE</t>
  </si>
  <si>
    <t>TARQUINI LEONARDO</t>
  </si>
  <si>
    <t>BAGLIONI ENRICO</t>
  </si>
  <si>
    <t>TARQUINI ALESSANDRO</t>
  </si>
  <si>
    <t>PIETRI ALESSANDRO</t>
  </si>
  <si>
    <t>MANNINI GIANNI</t>
  </si>
  <si>
    <t>CONTI MASSIMILIANO</t>
  </si>
  <si>
    <t>DAVIDDI PAOLO</t>
  </si>
  <si>
    <t>PANCINI MARCO</t>
  </si>
  <si>
    <t>CAVALLUCCI PAOLO</t>
  </si>
  <si>
    <t>CORSETTI FRANCESCO</t>
  </si>
  <si>
    <t>MOGAVERO FLAVIANO</t>
  </si>
  <si>
    <t>GRADASSI ALESSANDRO</t>
  </si>
  <si>
    <t>GIULIANI FABRIZIO</t>
  </si>
  <si>
    <t>PETRUSCHI MIRCO</t>
  </si>
  <si>
    <t>BOTTI LUCIANO</t>
  </si>
  <si>
    <t>MORETTI SERGIO</t>
  </si>
  <si>
    <t>BARTOLINI DAVID</t>
  </si>
  <si>
    <t>CATENI MARCO</t>
  </si>
  <si>
    <t>DUCHINI LODOVICO</t>
  </si>
  <si>
    <t>ITALIANI MARIELLA</t>
  </si>
  <si>
    <t>MICHELI STEFANO</t>
  </si>
  <si>
    <t>PASQUALI JOGGING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</si>
  <si>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</si>
  <si>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</si>
  <si>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</si>
  <si>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</si>
  <si>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</si>
  <si>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</si>
  <si>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</si>
  <si>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</si>
  <si>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ABDEFGHIJL</t>
  </si>
  <si>
    <t>Classifica atleti per Categoria. Percorso Km 38</t>
  </si>
  <si>
    <t>Classifica per assoluto: Giovani,  Super E, Donne. Percorso Km 24</t>
  </si>
  <si>
    <t>Classifica per categorie:  Giovani, Super E, Donne. Percorso Km 24</t>
  </si>
  <si>
    <t>La Giuria: BUCCI Valerio - MANCINI Giancarlo - ANCILLOTTI Alberto</t>
  </si>
  <si>
    <t>CLASSIFICA  DI  SOCIETA'</t>
  </si>
  <si>
    <t xml:space="preserve">1° </t>
  </si>
  <si>
    <t>F.A.R.E. - TENTICICLISMO</t>
  </si>
  <si>
    <t>2°</t>
  </si>
  <si>
    <t>3°</t>
  </si>
  <si>
    <t>4°</t>
  </si>
  <si>
    <t>SCOIATTOLI</t>
  </si>
  <si>
    <t>Classifica per assoluto atleti delle categorie A, B, C, D, E . Percorso Km 38</t>
  </si>
  <si>
    <t>Esposto alle ore:12,00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</si>
</sst>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6</xdr:col>
      <xdr:colOff>238125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Ciclo Club Quota Mille  -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MEDIO  FONDO  CITTA'  DI  CORTONA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( 8° Prova 2005 )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12 Giugno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5</xdr:col>
      <xdr:colOff>381000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Ciclo Club Quota  Mille  --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MEDIO  FONDO  CITTA'  DI  CORTONA 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( 8° Prova 2005 )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Loc. Cortona  (AR)   12 Giugno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47625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114300</xdr:rowOff>
    </xdr:from>
    <xdr:to>
      <xdr:col>7</xdr:col>
      <xdr:colOff>533400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4"/>
  <sheetViews>
    <sheetView workbookViewId="0" topLeftCell="A1">
      <pane ySplit="1" topLeftCell="BM66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8.7109375" style="33" customWidth="1"/>
    <col min="9" max="10" width="6.710937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71</v>
      </c>
      <c r="I1" s="38" t="s">
        <v>86</v>
      </c>
      <c r="J1" s="38" t="s">
        <v>87</v>
      </c>
    </row>
    <row r="2" spans="1:7" ht="12.75">
      <c r="A2" s="9">
        <v>424</v>
      </c>
      <c r="B2" s="10" t="s">
        <v>217</v>
      </c>
      <c r="C2" s="9">
        <v>80</v>
      </c>
      <c r="D2" s="9" t="s">
        <v>16</v>
      </c>
      <c r="E2" s="9">
        <v>18</v>
      </c>
      <c r="F2" s="11" t="str">
        <f>VLOOKUP(E2,Società!A$2:B$900,2,FALSE)</f>
        <v>ERREPI TEAM 2005</v>
      </c>
      <c r="G2" s="31" t="s">
        <v>195</v>
      </c>
    </row>
    <row r="3" spans="1:7" ht="12.75">
      <c r="A3" s="9">
        <v>482</v>
      </c>
      <c r="B3" s="10" t="s">
        <v>277</v>
      </c>
      <c r="C3" s="9">
        <v>79</v>
      </c>
      <c r="D3" s="9" t="s">
        <v>16</v>
      </c>
      <c r="E3" s="9">
        <v>44</v>
      </c>
      <c r="F3" s="11" t="str">
        <f>VLOOKUP(E3,Società!A$2:B$900,2,FALSE)</f>
        <v>VALENTINI (ENDAS)</v>
      </c>
      <c r="G3" s="31" t="s">
        <v>268</v>
      </c>
    </row>
    <row r="4" spans="1:7" ht="12.75">
      <c r="A4" s="9">
        <v>433</v>
      </c>
      <c r="B4" s="10" t="s">
        <v>226</v>
      </c>
      <c r="C4" s="9">
        <v>81</v>
      </c>
      <c r="D4" s="9" t="s">
        <v>16</v>
      </c>
      <c r="E4" s="9">
        <v>24</v>
      </c>
      <c r="F4" s="11" t="str">
        <f>VLOOKUP(E4,Società!A$2:B$900,2,FALSE)</f>
        <v>GAUDENZI (FCI)</v>
      </c>
      <c r="G4" s="31" t="s">
        <v>193</v>
      </c>
    </row>
    <row r="5" spans="1:7" ht="12.75">
      <c r="A5" s="9">
        <v>75</v>
      </c>
      <c r="B5" s="10" t="s">
        <v>319</v>
      </c>
      <c r="C5" s="9">
        <v>85</v>
      </c>
      <c r="D5" s="9" t="s">
        <v>16</v>
      </c>
      <c r="E5" s="9">
        <v>3</v>
      </c>
      <c r="F5" s="11" t="str">
        <f>VLOOKUP(E5,Società!A$2:B$900,2,FALSE)</f>
        <v>F.A.R.E.-TENTICICLISMO</v>
      </c>
      <c r="G5" s="31" t="s">
        <v>198</v>
      </c>
    </row>
    <row r="6" spans="1:7" ht="12.75">
      <c r="A6" s="9">
        <v>463</v>
      </c>
      <c r="B6" s="10" t="s">
        <v>257</v>
      </c>
      <c r="C6" s="9">
        <v>79</v>
      </c>
      <c r="D6" s="9" t="s">
        <v>16</v>
      </c>
      <c r="E6" s="9">
        <v>8</v>
      </c>
      <c r="F6" s="11" t="str">
        <f>VLOOKUP(E6,Società!A$2:B$900,2,FALSE)</f>
        <v>PASQUINI (AICS)</v>
      </c>
      <c r="G6" s="31" t="s">
        <v>198</v>
      </c>
    </row>
    <row r="7" spans="1:7" ht="12.75">
      <c r="A7" s="9">
        <v>467</v>
      </c>
      <c r="B7" s="10" t="s">
        <v>261</v>
      </c>
      <c r="C7" s="9">
        <v>86</v>
      </c>
      <c r="D7" s="9" t="s">
        <v>16</v>
      </c>
      <c r="E7" s="9">
        <v>3</v>
      </c>
      <c r="F7" s="11" t="str">
        <f>VLOOKUP(E7,Società!A$2:B$900,2,FALSE)</f>
        <v>F.A.R.E.-TENTICICLISMO</v>
      </c>
      <c r="G7" s="31" t="s">
        <v>198</v>
      </c>
    </row>
    <row r="8" spans="1:7" ht="12.75">
      <c r="A8" s="9">
        <v>517</v>
      </c>
      <c r="B8" s="10" t="s">
        <v>311</v>
      </c>
      <c r="C8" s="9">
        <v>83</v>
      </c>
      <c r="D8" s="9" t="s">
        <v>16</v>
      </c>
      <c r="E8" s="9">
        <v>1</v>
      </c>
      <c r="F8" s="11" t="str">
        <f>VLOOKUP(E8,Società!A$2:B$900,2,FALSE)</f>
        <v>MTB CASENTINO</v>
      </c>
      <c r="G8" s="31" t="s">
        <v>195</v>
      </c>
    </row>
    <row r="9" spans="1:7" ht="12.75">
      <c r="A9" s="9">
        <v>518</v>
      </c>
      <c r="B9" s="10" t="s">
        <v>312</v>
      </c>
      <c r="C9" s="9">
        <v>81</v>
      </c>
      <c r="D9" s="9" t="s">
        <v>16</v>
      </c>
      <c r="E9" s="9">
        <v>16</v>
      </c>
      <c r="F9" s="11" t="str">
        <f>VLOOKUP(E9,Società!A$2:B$900,2,FALSE)</f>
        <v>CICLI LIVI</v>
      </c>
      <c r="G9" s="31" t="s">
        <v>193</v>
      </c>
    </row>
    <row r="10" spans="1:7" ht="12.75">
      <c r="A10" s="9">
        <v>495</v>
      </c>
      <c r="B10" s="10" t="s">
        <v>290</v>
      </c>
      <c r="C10" s="9">
        <v>81</v>
      </c>
      <c r="D10" s="9" t="s">
        <v>16</v>
      </c>
      <c r="E10" s="9">
        <v>16</v>
      </c>
      <c r="F10" s="11" t="str">
        <f>VLOOKUP(E10,Società!A$2:B$900,2,FALSE)</f>
        <v>CICLI LIVI</v>
      </c>
      <c r="G10" s="31" t="s">
        <v>193</v>
      </c>
    </row>
    <row r="11" spans="1:7" ht="12.75">
      <c r="A11" s="9">
        <v>460</v>
      </c>
      <c r="B11" s="10" t="s">
        <v>254</v>
      </c>
      <c r="C11" s="9">
        <v>81</v>
      </c>
      <c r="D11" s="9" t="s">
        <v>16</v>
      </c>
      <c r="E11" s="9">
        <v>98</v>
      </c>
      <c r="F11" s="11" t="str">
        <f>VLOOKUP(E11,Società!A$2:B$900,2,FALSE)</f>
        <v>THE BEST BODY</v>
      </c>
      <c r="G11" s="31" t="s">
        <v>195</v>
      </c>
    </row>
    <row r="12" spans="1:7" ht="12.75">
      <c r="A12" s="9">
        <v>479</v>
      </c>
      <c r="B12" s="10" t="s">
        <v>274</v>
      </c>
      <c r="C12" s="9">
        <v>79</v>
      </c>
      <c r="D12" s="9" t="s">
        <v>16</v>
      </c>
      <c r="E12" s="9">
        <v>7</v>
      </c>
      <c r="F12" s="11" t="str">
        <f>VLOOKUP(E12,Società!A$2:B$900,2,FALSE)</f>
        <v>AVIS AIDO C. DEL LAGO</v>
      </c>
      <c r="G12" s="31" t="s">
        <v>193</v>
      </c>
    </row>
    <row r="13" spans="1:7" ht="12.75">
      <c r="A13" s="9">
        <v>440</v>
      </c>
      <c r="B13" s="10" t="s">
        <v>233</v>
      </c>
      <c r="C13" s="9">
        <v>80</v>
      </c>
      <c r="D13" s="9" t="s">
        <v>16</v>
      </c>
      <c r="E13" s="9">
        <v>18</v>
      </c>
      <c r="F13" s="11" t="str">
        <f>VLOOKUP(E13,Società!A$2:B$900,2,FALSE)</f>
        <v>ERREPI TEAM 2005</v>
      </c>
      <c r="G13" s="31" t="s">
        <v>195</v>
      </c>
    </row>
    <row r="14" spans="1:7" ht="12.75">
      <c r="A14" s="9">
        <v>511</v>
      </c>
      <c r="B14" s="10" t="s">
        <v>307</v>
      </c>
      <c r="C14" s="9">
        <v>79</v>
      </c>
      <c r="D14" s="9" t="s">
        <v>16</v>
      </c>
      <c r="E14" s="9">
        <v>42</v>
      </c>
      <c r="F14" s="11" t="str">
        <f>VLOOKUP(E14,Società!A$2:B$900,2,FALSE)</f>
        <v>CICLO SAVINESE</v>
      </c>
      <c r="G14" s="31" t="s">
        <v>198</v>
      </c>
    </row>
    <row r="15" spans="1:7" ht="12.75">
      <c r="A15" s="9">
        <v>410</v>
      </c>
      <c r="B15" s="10" t="s">
        <v>202</v>
      </c>
      <c r="C15" s="9">
        <v>78</v>
      </c>
      <c r="D15" s="9" t="s">
        <v>16</v>
      </c>
      <c r="E15" s="9">
        <v>38</v>
      </c>
      <c r="F15" s="11" t="str">
        <f>VLOOKUP(E15,Società!A$2:B$900,2,FALSE)</f>
        <v>GALLUZZI (UDACE)</v>
      </c>
      <c r="G15" s="31" t="s">
        <v>203</v>
      </c>
    </row>
    <row r="16" spans="1:7" ht="12.75">
      <c r="A16" s="9">
        <v>434</v>
      </c>
      <c r="B16" s="10" t="s">
        <v>227</v>
      </c>
      <c r="C16" s="9">
        <v>84</v>
      </c>
      <c r="D16" s="9" t="s">
        <v>16</v>
      </c>
      <c r="E16" s="9">
        <v>24</v>
      </c>
      <c r="F16" s="11" t="str">
        <f>VLOOKUP(E16,Società!A$2:B$900,2,FALSE)</f>
        <v>GAUDENZI (FCI)</v>
      </c>
      <c r="G16" s="31" t="s">
        <v>193</v>
      </c>
    </row>
    <row r="17" spans="1:7" ht="12.75">
      <c r="A17" s="9">
        <v>485</v>
      </c>
      <c r="B17" s="10" t="s">
        <v>281</v>
      </c>
      <c r="C17" s="9">
        <v>84</v>
      </c>
      <c r="D17" s="9" t="s">
        <v>16</v>
      </c>
      <c r="E17" s="9">
        <v>81</v>
      </c>
      <c r="F17" s="11" t="str">
        <f>VLOOKUP(E17,Società!A$2:B$900,2,FALSE)</f>
        <v>CICLI TESTI (AICS)</v>
      </c>
      <c r="G17" s="31" t="s">
        <v>198</v>
      </c>
    </row>
    <row r="18" spans="1:7" ht="12.75">
      <c r="A18" s="9">
        <v>414</v>
      </c>
      <c r="B18" s="10" t="s">
        <v>206</v>
      </c>
      <c r="C18" s="9">
        <v>84</v>
      </c>
      <c r="D18" s="9" t="s">
        <v>16</v>
      </c>
      <c r="E18" s="9">
        <v>66</v>
      </c>
      <c r="F18" s="11" t="str">
        <f>VLOOKUP(E18,Società!A$2:B$900,2,FALSE)</f>
        <v>PITIGLIANO</v>
      </c>
      <c r="G18" s="31" t="s">
        <v>203</v>
      </c>
    </row>
    <row r="19" spans="1:7" ht="12.75">
      <c r="A19" s="9">
        <v>423</v>
      </c>
      <c r="B19" s="10" t="s">
        <v>216</v>
      </c>
      <c r="C19" s="9">
        <v>86</v>
      </c>
      <c r="D19" s="9" t="s">
        <v>16</v>
      </c>
      <c r="E19" s="9">
        <v>18</v>
      </c>
      <c r="F19" s="11" t="str">
        <f>VLOOKUP(E19,Società!A$2:B$900,2,FALSE)</f>
        <v>ERREPI TEAM 2005</v>
      </c>
      <c r="G19" s="31" t="s">
        <v>195</v>
      </c>
    </row>
    <row r="20" spans="1:7" ht="12.75">
      <c r="A20" s="9">
        <v>506</v>
      </c>
      <c r="B20" s="10" t="s">
        <v>301</v>
      </c>
      <c r="C20" s="9">
        <v>74</v>
      </c>
      <c r="D20" s="9" t="s">
        <v>17</v>
      </c>
      <c r="E20" s="9">
        <v>14</v>
      </c>
      <c r="F20" s="11" t="str">
        <f>VLOOKUP(E20,Società!A$2:B$900,2,FALSE)</f>
        <v>CICLO CLUB QUOTA MILLE</v>
      </c>
      <c r="G20" s="31" t="s">
        <v>195</v>
      </c>
    </row>
    <row r="21" spans="1:7" ht="12.75">
      <c r="A21" s="9">
        <v>494</v>
      </c>
      <c r="B21" s="10" t="s">
        <v>289</v>
      </c>
      <c r="C21" s="9">
        <v>72</v>
      </c>
      <c r="D21" s="9" t="s">
        <v>17</v>
      </c>
      <c r="E21" s="9">
        <v>1</v>
      </c>
      <c r="F21" s="11" t="str">
        <f>VLOOKUP(E21,Società!A$2:B$900,2,FALSE)</f>
        <v>MTB CASENTINO</v>
      </c>
      <c r="G21" s="31" t="s">
        <v>195</v>
      </c>
    </row>
    <row r="22" spans="1:7" ht="12.75">
      <c r="A22" s="9">
        <v>502</v>
      </c>
      <c r="B22" s="10" t="s">
        <v>296</v>
      </c>
      <c r="C22" s="9">
        <v>74</v>
      </c>
      <c r="D22" s="9" t="s">
        <v>17</v>
      </c>
      <c r="E22" s="9">
        <v>33</v>
      </c>
      <c r="F22" s="11" t="str">
        <f>VLOOKUP(E22,Società!A$2:B$900,2,FALSE)</f>
        <v>STAZIONE FOIANO (FCI)</v>
      </c>
      <c r="G22" s="31" t="s">
        <v>193</v>
      </c>
    </row>
    <row r="23" spans="1:7" ht="12.75">
      <c r="A23" s="9">
        <v>73</v>
      </c>
      <c r="B23" s="10" t="s">
        <v>317</v>
      </c>
      <c r="C23" s="9">
        <v>76</v>
      </c>
      <c r="D23" s="9" t="s">
        <v>17</v>
      </c>
      <c r="E23" s="9">
        <v>26</v>
      </c>
      <c r="F23" s="11" t="str">
        <f>VLOOKUP(E23,Società!A$2:B$900,2,FALSE)</f>
        <v>VAL DI LORETO</v>
      </c>
      <c r="G23" s="31" t="s">
        <v>195</v>
      </c>
    </row>
    <row r="24" spans="1:7" ht="12.75">
      <c r="A24" s="9">
        <v>421</v>
      </c>
      <c r="B24" s="10" t="s">
        <v>215</v>
      </c>
      <c r="C24" s="9">
        <v>74</v>
      </c>
      <c r="D24" s="9" t="s">
        <v>17</v>
      </c>
      <c r="E24" s="9">
        <v>11</v>
      </c>
      <c r="F24" s="11" t="str">
        <f>VLOOKUP(E24,Società!A$2:B$900,2,FALSE)</f>
        <v>TEAM SCOTT-PASQUINI</v>
      </c>
      <c r="G24" s="31" t="s">
        <v>193</v>
      </c>
    </row>
    <row r="25" spans="1:7" ht="12.75">
      <c r="A25" s="9">
        <v>406</v>
      </c>
      <c r="B25" s="10" t="s">
        <v>199</v>
      </c>
      <c r="C25" s="9">
        <v>73</v>
      </c>
      <c r="D25" s="9" t="s">
        <v>17</v>
      </c>
      <c r="E25" s="9">
        <v>3</v>
      </c>
      <c r="F25" s="11" t="str">
        <f>VLOOKUP(E25,Società!A$2:B$900,2,FALSE)</f>
        <v>F.A.R.E.-TENTICICLISMO</v>
      </c>
      <c r="G25" s="31" t="s">
        <v>198</v>
      </c>
    </row>
    <row r="26" spans="1:7" ht="12.75">
      <c r="A26" s="9">
        <v>420</v>
      </c>
      <c r="B26" s="10" t="s">
        <v>214</v>
      </c>
      <c r="C26" s="9">
        <v>76</v>
      </c>
      <c r="D26" s="9" t="s">
        <v>17</v>
      </c>
      <c r="E26" s="9">
        <v>11</v>
      </c>
      <c r="F26" s="11" t="str">
        <f>VLOOKUP(E26,Società!A$2:B$900,2,FALSE)</f>
        <v>TEAM SCOTT-PASQUINI</v>
      </c>
      <c r="G26" s="31" t="s">
        <v>193</v>
      </c>
    </row>
    <row r="27" spans="1:7" ht="12.75">
      <c r="A27" s="9">
        <v>78</v>
      </c>
      <c r="B27" s="10" t="s">
        <v>320</v>
      </c>
      <c r="C27" s="9">
        <v>75</v>
      </c>
      <c r="D27" s="9" t="s">
        <v>17</v>
      </c>
      <c r="E27" s="9">
        <v>42</v>
      </c>
      <c r="F27" s="11" t="str">
        <f>VLOOKUP(E27,Società!A$2:B$900,2,FALSE)</f>
        <v>CICLO SAVINESE</v>
      </c>
      <c r="G27" s="31" t="s">
        <v>198</v>
      </c>
    </row>
    <row r="28" spans="1:7" ht="12.75">
      <c r="A28" s="9">
        <v>513</v>
      </c>
      <c r="B28" s="10" t="s">
        <v>308</v>
      </c>
      <c r="C28" s="9">
        <v>72</v>
      </c>
      <c r="D28" s="9" t="s">
        <v>17</v>
      </c>
      <c r="E28" s="9">
        <v>42</v>
      </c>
      <c r="F28" s="11" t="str">
        <f>VLOOKUP(E28,Società!A$2:B$900,2,FALSE)</f>
        <v>CICLO SAVINESE</v>
      </c>
      <c r="G28" s="31" t="s">
        <v>198</v>
      </c>
    </row>
    <row r="29" spans="1:7" ht="12.75">
      <c r="A29" s="9">
        <v>476</v>
      </c>
      <c r="B29" s="10" t="s">
        <v>271</v>
      </c>
      <c r="C29" s="9">
        <v>74</v>
      </c>
      <c r="D29" s="9" t="s">
        <v>17</v>
      </c>
      <c r="E29" s="9">
        <v>56</v>
      </c>
      <c r="F29" s="11" t="str">
        <f>VLOOKUP(E29,Società!A$2:B$900,2,FALSE)</f>
        <v>CHIANCIANO (UISP)</v>
      </c>
      <c r="G29" s="31" t="s">
        <v>195</v>
      </c>
    </row>
    <row r="30" spans="1:7" ht="12.75">
      <c r="A30" s="9">
        <v>469</v>
      </c>
      <c r="B30" s="10" t="s">
        <v>263</v>
      </c>
      <c r="C30" s="9">
        <v>77</v>
      </c>
      <c r="D30" s="9" t="s">
        <v>17</v>
      </c>
      <c r="E30" s="9">
        <v>11</v>
      </c>
      <c r="F30" s="11" t="str">
        <f>VLOOKUP(E30,Società!A$2:B$900,2,FALSE)</f>
        <v>TEAM SCOTT-PASQUINI</v>
      </c>
      <c r="G30" s="31" t="s">
        <v>193</v>
      </c>
    </row>
    <row r="31" spans="1:7" ht="12.75">
      <c r="A31" s="9">
        <v>401</v>
      </c>
      <c r="B31" s="10" t="s">
        <v>192</v>
      </c>
      <c r="C31" s="9">
        <v>73</v>
      </c>
      <c r="D31" s="9" t="s">
        <v>17</v>
      </c>
      <c r="E31" s="9">
        <v>6</v>
      </c>
      <c r="F31" s="11" t="str">
        <f>VLOOKUP(E31,Società!A$2:B$900,2,FALSE)</f>
        <v>DONKEY BIKE (FCI)</v>
      </c>
      <c r="G31" s="31" t="s">
        <v>193</v>
      </c>
    </row>
    <row r="32" spans="1:7" ht="12.75">
      <c r="A32" s="9">
        <v>520</v>
      </c>
      <c r="B32" s="10" t="s">
        <v>314</v>
      </c>
      <c r="C32" s="9">
        <v>72</v>
      </c>
      <c r="D32" s="9" t="s">
        <v>17</v>
      </c>
      <c r="E32" s="9">
        <v>82</v>
      </c>
      <c r="F32" s="11" t="str">
        <f>VLOOKUP(E32,Società!A$2:B$900,2,FALSE)</f>
        <v>SCOIATTOLI </v>
      </c>
      <c r="G32" s="31" t="s">
        <v>195</v>
      </c>
    </row>
    <row r="33" spans="1:7" ht="12.75">
      <c r="A33" s="9">
        <v>481</v>
      </c>
      <c r="B33" s="10" t="s">
        <v>276</v>
      </c>
      <c r="C33" s="9">
        <v>76</v>
      </c>
      <c r="D33" s="9" t="s">
        <v>17</v>
      </c>
      <c r="E33" s="9">
        <v>15</v>
      </c>
      <c r="F33" s="11" t="str">
        <f>VLOOKUP(E33,Società!A$2:B$900,2,FALSE)</f>
        <v>CICLI TESTI (FCI)</v>
      </c>
      <c r="G33" s="31" t="s">
        <v>193</v>
      </c>
    </row>
    <row r="34" spans="1:7" ht="12.75">
      <c r="A34" s="9">
        <v>478</v>
      </c>
      <c r="B34" s="10" t="s">
        <v>273</v>
      </c>
      <c r="C34" s="9">
        <v>74</v>
      </c>
      <c r="D34" s="9" t="s">
        <v>17</v>
      </c>
      <c r="E34" s="9">
        <v>3</v>
      </c>
      <c r="F34" s="11" t="str">
        <f>VLOOKUP(E34,Società!A$2:B$900,2,FALSE)</f>
        <v>F.A.R.E.-TENTICICLISMO</v>
      </c>
      <c r="G34" s="31" t="s">
        <v>198</v>
      </c>
    </row>
    <row r="35" spans="1:7" ht="12.75">
      <c r="A35" s="9">
        <v>435</v>
      </c>
      <c r="B35" s="10" t="s">
        <v>228</v>
      </c>
      <c r="C35" s="9">
        <v>72</v>
      </c>
      <c r="D35" s="9" t="s">
        <v>17</v>
      </c>
      <c r="E35" s="9">
        <v>24</v>
      </c>
      <c r="F35" s="11" t="str">
        <f>VLOOKUP(E35,Società!A$2:B$900,2,FALSE)</f>
        <v>GAUDENZI (FCI)</v>
      </c>
      <c r="G35" s="31" t="s">
        <v>193</v>
      </c>
    </row>
    <row r="36" spans="1:7" ht="12.75">
      <c r="A36" s="9">
        <v>409</v>
      </c>
      <c r="B36" s="10" t="s">
        <v>201</v>
      </c>
      <c r="C36" s="9">
        <v>74</v>
      </c>
      <c r="D36" s="9" t="s">
        <v>17</v>
      </c>
      <c r="E36" s="9">
        <v>87</v>
      </c>
      <c r="F36" s="11" t="str">
        <f>VLOOKUP(E36,Società!A$2:B$900,2,FALSE)</f>
        <v>MARYNEER CYCLES </v>
      </c>
      <c r="G36" s="31" t="s">
        <v>195</v>
      </c>
    </row>
    <row r="37" spans="1:7" ht="12.75">
      <c r="A37" s="9">
        <v>519</v>
      </c>
      <c r="B37" s="10" t="s">
        <v>313</v>
      </c>
      <c r="C37" s="9">
        <v>75</v>
      </c>
      <c r="D37" s="9" t="s">
        <v>17</v>
      </c>
      <c r="E37" s="9">
        <v>25</v>
      </c>
      <c r="F37" s="11" t="str">
        <f>VLOOKUP(E37,Società!A$2:B$900,2,FALSE)</f>
        <v>DONKEY BIKE (UISP)</v>
      </c>
      <c r="G37" s="31" t="s">
        <v>195</v>
      </c>
    </row>
    <row r="38" spans="1:7" ht="12.75">
      <c r="A38" s="9">
        <v>487</v>
      </c>
      <c r="B38" s="10" t="s">
        <v>283</v>
      </c>
      <c r="C38" s="9">
        <v>74</v>
      </c>
      <c r="D38" s="9" t="s">
        <v>17</v>
      </c>
      <c r="E38" s="9">
        <v>51</v>
      </c>
      <c r="F38" s="11" t="str">
        <f>VLOOKUP(E38,Società!A$2:B$900,2,FALSE)</f>
        <v>CICLISTICA VALDARBIA</v>
      </c>
      <c r="G38" s="31" t="s">
        <v>195</v>
      </c>
    </row>
    <row r="39" spans="1:7" ht="12.75">
      <c r="A39" s="9">
        <v>446</v>
      </c>
      <c r="B39" s="10" t="s">
        <v>239</v>
      </c>
      <c r="C39" s="9">
        <v>72</v>
      </c>
      <c r="D39" s="9" t="s">
        <v>17</v>
      </c>
      <c r="E39" s="9">
        <v>1</v>
      </c>
      <c r="F39" s="11" t="str">
        <f>VLOOKUP(E39,Società!A$2:B$900,2,FALSE)</f>
        <v>MTB CASENTINO</v>
      </c>
      <c r="G39" s="31" t="s">
        <v>195</v>
      </c>
    </row>
    <row r="40" spans="1:7" ht="12.75">
      <c r="A40" s="9">
        <v>503</v>
      </c>
      <c r="B40" s="10" t="s">
        <v>298</v>
      </c>
      <c r="C40" s="9">
        <v>72</v>
      </c>
      <c r="D40" s="9" t="s">
        <v>17</v>
      </c>
      <c r="E40" s="9">
        <v>2</v>
      </c>
      <c r="F40" s="11" t="str">
        <f>VLOOKUP(E40,Società!A$2:B$900,2,FALSE)</f>
        <v>IL CAVALLINO</v>
      </c>
      <c r="G40" s="31" t="s">
        <v>195</v>
      </c>
    </row>
    <row r="41" spans="1:7" ht="12.75">
      <c r="A41" s="9">
        <v>72</v>
      </c>
      <c r="B41" s="10" t="s">
        <v>316</v>
      </c>
      <c r="C41" s="9">
        <v>77</v>
      </c>
      <c r="D41" s="9" t="s">
        <v>17</v>
      </c>
      <c r="E41" s="9">
        <v>26</v>
      </c>
      <c r="F41" s="11" t="str">
        <f>VLOOKUP(E41,Società!A$2:B$900,2,FALSE)</f>
        <v>VAL DI LORETO</v>
      </c>
      <c r="G41" s="31" t="s">
        <v>195</v>
      </c>
    </row>
    <row r="42" spans="1:7" ht="12.75">
      <c r="A42" s="9">
        <v>490</v>
      </c>
      <c r="B42" s="10" t="s">
        <v>285</v>
      </c>
      <c r="C42" s="9">
        <v>77</v>
      </c>
      <c r="D42" s="9" t="s">
        <v>17</v>
      </c>
      <c r="E42" s="9">
        <v>51</v>
      </c>
      <c r="F42" s="11" t="str">
        <f>VLOOKUP(E42,Società!A$2:B$900,2,FALSE)</f>
        <v>CICLISTICA VALDARBIA</v>
      </c>
      <c r="G42" s="31" t="s">
        <v>195</v>
      </c>
    </row>
    <row r="43" spans="1:7" ht="12.75">
      <c r="A43" s="9">
        <v>451</v>
      </c>
      <c r="B43" s="10" t="s">
        <v>245</v>
      </c>
      <c r="C43" s="9">
        <v>70</v>
      </c>
      <c r="D43" s="9" t="s">
        <v>18</v>
      </c>
      <c r="E43" s="9">
        <v>3</v>
      </c>
      <c r="F43" s="11" t="str">
        <f>VLOOKUP(E43,Società!A$2:B$900,2,FALSE)</f>
        <v>F.A.R.E.-TENTICICLISMO</v>
      </c>
      <c r="G43" s="31" t="s">
        <v>198</v>
      </c>
    </row>
    <row r="44" spans="1:7" ht="12.75">
      <c r="A44" s="9">
        <v>447</v>
      </c>
      <c r="B44" s="10" t="s">
        <v>241</v>
      </c>
      <c r="C44" s="9">
        <v>69</v>
      </c>
      <c r="D44" s="9" t="s">
        <v>18</v>
      </c>
      <c r="E44" s="9">
        <v>20</v>
      </c>
      <c r="F44" s="11" t="str">
        <f>VLOOKUP(E44,Società!A$2:B$900,2,FALSE)</f>
        <v>BIKELAND TEAM 2003</v>
      </c>
      <c r="G44" s="31" t="s">
        <v>193</v>
      </c>
    </row>
    <row r="45" spans="1:7" ht="12.75">
      <c r="A45" s="9">
        <v>508</v>
      </c>
      <c r="B45" s="10" t="s">
        <v>304</v>
      </c>
      <c r="C45" s="9">
        <v>69</v>
      </c>
      <c r="D45" s="9" t="s">
        <v>18</v>
      </c>
      <c r="E45" s="9">
        <v>28</v>
      </c>
      <c r="F45" s="11" t="str">
        <f>VLOOKUP(E45,Società!A$2:B$900,2,FALSE)</f>
        <v>TENTICICLISMO</v>
      </c>
      <c r="G45" s="31" t="s">
        <v>195</v>
      </c>
    </row>
    <row r="46" spans="1:7" ht="12.75">
      <c r="A46" s="9">
        <v>408</v>
      </c>
      <c r="B46" s="10" t="s">
        <v>200</v>
      </c>
      <c r="C46" s="9">
        <v>70</v>
      </c>
      <c r="D46" s="9" t="s">
        <v>18</v>
      </c>
      <c r="E46" s="9">
        <v>3</v>
      </c>
      <c r="F46" s="11" t="str">
        <f>VLOOKUP(E46,Società!A$2:B$900,2,FALSE)</f>
        <v>F.A.R.E.-TENTICICLISMO</v>
      </c>
      <c r="G46" s="31" t="s">
        <v>198</v>
      </c>
    </row>
    <row r="47" spans="1:7" ht="12.75">
      <c r="A47" s="9">
        <v>475</v>
      </c>
      <c r="B47" s="10" t="s">
        <v>270</v>
      </c>
      <c r="C47" s="9">
        <v>66</v>
      </c>
      <c r="D47" s="9" t="s">
        <v>18</v>
      </c>
      <c r="E47" s="9">
        <v>56</v>
      </c>
      <c r="F47" s="11" t="str">
        <f>VLOOKUP(E47,Società!A$2:B$900,2,FALSE)</f>
        <v>CHIANCIANO (UISP)</v>
      </c>
      <c r="G47" s="31" t="s">
        <v>195</v>
      </c>
    </row>
    <row r="48" spans="1:7" ht="12.75">
      <c r="A48" s="9">
        <v>403</v>
      </c>
      <c r="B48" s="10" t="s">
        <v>196</v>
      </c>
      <c r="C48" s="9">
        <v>71</v>
      </c>
      <c r="D48" s="9" t="s">
        <v>18</v>
      </c>
      <c r="E48" s="9">
        <v>82</v>
      </c>
      <c r="F48" s="11" t="str">
        <f>VLOOKUP(E48,Società!A$2:B$900,2,FALSE)</f>
        <v>SCOIATTOLI </v>
      </c>
      <c r="G48" s="31" t="s">
        <v>195</v>
      </c>
    </row>
    <row r="49" spans="1:7" ht="12.75">
      <c r="A49" s="9">
        <v>493</v>
      </c>
      <c r="B49" s="10" t="s">
        <v>287</v>
      </c>
      <c r="C49" s="9">
        <v>66</v>
      </c>
      <c r="D49" s="9" t="s">
        <v>18</v>
      </c>
      <c r="E49" s="9">
        <v>1</v>
      </c>
      <c r="F49" s="11" t="str">
        <f>VLOOKUP(E49,Società!A$2:B$900,2,FALSE)</f>
        <v>MTB CASENTINO</v>
      </c>
      <c r="G49" s="31" t="s">
        <v>195</v>
      </c>
    </row>
    <row r="50" spans="1:7" ht="12.75">
      <c r="A50" s="9">
        <v>418</v>
      </c>
      <c r="B50" s="10" t="s">
        <v>212</v>
      </c>
      <c r="C50" s="9">
        <v>71</v>
      </c>
      <c r="D50" s="9" t="s">
        <v>18</v>
      </c>
      <c r="E50" s="9">
        <v>7</v>
      </c>
      <c r="F50" s="11" t="str">
        <f>VLOOKUP(E50,Società!A$2:B$900,2,FALSE)</f>
        <v>AVIS AIDO C. DEL LAGO</v>
      </c>
      <c r="G50" s="31" t="s">
        <v>193</v>
      </c>
    </row>
    <row r="51" spans="1:7" ht="12.75">
      <c r="A51" s="9">
        <v>505</v>
      </c>
      <c r="B51" s="10" t="s">
        <v>300</v>
      </c>
      <c r="C51" s="9">
        <v>70</v>
      </c>
      <c r="D51" s="9" t="s">
        <v>18</v>
      </c>
      <c r="E51" s="9">
        <v>2</v>
      </c>
      <c r="F51" s="11" t="str">
        <f>VLOOKUP(E51,Società!A$2:B$900,2,FALSE)</f>
        <v>IL CAVALLINO</v>
      </c>
      <c r="G51" s="31" t="s">
        <v>195</v>
      </c>
    </row>
    <row r="52" spans="1:7" ht="12.75">
      <c r="A52" s="9">
        <v>442</v>
      </c>
      <c r="B52" s="10" t="s">
        <v>235</v>
      </c>
      <c r="C52" s="9">
        <v>70</v>
      </c>
      <c r="D52" s="9" t="s">
        <v>18</v>
      </c>
      <c r="E52" s="9">
        <v>2</v>
      </c>
      <c r="F52" s="11" t="str">
        <f>VLOOKUP(E52,Società!A$2:B$900,2,FALSE)</f>
        <v>IL CAVALLINO</v>
      </c>
      <c r="G52" s="31" t="s">
        <v>195</v>
      </c>
    </row>
    <row r="53" spans="1:7" ht="12.75">
      <c r="A53" s="9">
        <v>514</v>
      </c>
      <c r="B53" s="10" t="s">
        <v>309</v>
      </c>
      <c r="C53" s="9">
        <v>71</v>
      </c>
      <c r="D53" s="9" t="s">
        <v>18</v>
      </c>
      <c r="E53" s="9">
        <v>5</v>
      </c>
      <c r="F53" s="11" t="str">
        <f>VLOOKUP(E53,Società!A$2:B$900,2,FALSE)</f>
        <v>TEAM D.BIKE (AICS)</v>
      </c>
      <c r="G53" s="31" t="s">
        <v>198</v>
      </c>
    </row>
    <row r="54" spans="1:7" ht="12.75">
      <c r="A54" s="9">
        <v>464</v>
      </c>
      <c r="B54" s="10" t="s">
        <v>258</v>
      </c>
      <c r="C54" s="9">
        <v>67</v>
      </c>
      <c r="D54" s="9" t="s">
        <v>18</v>
      </c>
      <c r="E54" s="9">
        <v>3</v>
      </c>
      <c r="F54" s="11" t="str">
        <f>VLOOKUP(E54,Società!A$2:B$900,2,FALSE)</f>
        <v>F.A.R.E.-TENTICICLISMO</v>
      </c>
      <c r="G54" s="31" t="s">
        <v>198</v>
      </c>
    </row>
    <row r="55" spans="1:7" ht="12.75">
      <c r="A55" s="9">
        <v>79</v>
      </c>
      <c r="B55" s="10" t="s">
        <v>321</v>
      </c>
      <c r="C55" s="9">
        <v>71</v>
      </c>
      <c r="D55" s="9" t="s">
        <v>18</v>
      </c>
      <c r="E55" s="9">
        <v>25</v>
      </c>
      <c r="F55" s="11" t="str">
        <f>VLOOKUP(E55,Società!A$2:B$900,2,FALSE)</f>
        <v>DONKEY BIKE (UISP)</v>
      </c>
      <c r="G55" s="31" t="s">
        <v>195</v>
      </c>
    </row>
    <row r="56" spans="1:7" ht="12.75">
      <c r="A56" s="9">
        <v>491</v>
      </c>
      <c r="B56" s="10" t="s">
        <v>286</v>
      </c>
      <c r="C56" s="9">
        <v>67</v>
      </c>
      <c r="D56" s="9" t="s">
        <v>18</v>
      </c>
      <c r="E56" s="9">
        <v>1</v>
      </c>
      <c r="F56" s="11" t="str">
        <f>VLOOKUP(E56,Società!A$2:B$900,2,FALSE)</f>
        <v>MTB CASENTINO</v>
      </c>
      <c r="G56" s="31" t="s">
        <v>195</v>
      </c>
    </row>
    <row r="57" spans="1:7" ht="12.75">
      <c r="A57" s="9">
        <v>483</v>
      </c>
      <c r="B57" s="10" t="s">
        <v>278</v>
      </c>
      <c r="C57" s="9">
        <v>71</v>
      </c>
      <c r="D57" s="9" t="s">
        <v>18</v>
      </c>
      <c r="E57" s="9">
        <v>7</v>
      </c>
      <c r="F57" s="11" t="str">
        <f>VLOOKUP(E57,Società!A$2:B$900,2,FALSE)</f>
        <v>AVIS AIDO C. DEL LAGO</v>
      </c>
      <c r="G57" s="31" t="s">
        <v>193</v>
      </c>
    </row>
    <row r="58" spans="1:7" ht="12.75">
      <c r="A58" s="9">
        <v>429</v>
      </c>
      <c r="B58" s="10" t="s">
        <v>222</v>
      </c>
      <c r="C58" s="9">
        <v>69</v>
      </c>
      <c r="D58" s="9" t="s">
        <v>18</v>
      </c>
      <c r="E58" s="9">
        <v>55</v>
      </c>
      <c r="F58" s="11" t="str">
        <f>VLOOKUP(E58,Società!A$2:B$900,2,FALSE)</f>
        <v>TERONTOLA</v>
      </c>
      <c r="G58" s="31" t="s">
        <v>195</v>
      </c>
    </row>
    <row r="59" spans="1:7" ht="12.75">
      <c r="A59" s="9">
        <v>444</v>
      </c>
      <c r="B59" s="10" t="s">
        <v>237</v>
      </c>
      <c r="C59" s="9">
        <v>68</v>
      </c>
      <c r="D59" s="9" t="s">
        <v>18</v>
      </c>
      <c r="E59" s="9">
        <v>2</v>
      </c>
      <c r="F59" s="11" t="str">
        <f>VLOOKUP(E59,Società!A$2:B$900,2,FALSE)</f>
        <v>IL CAVALLINO</v>
      </c>
      <c r="G59" s="31" t="s">
        <v>195</v>
      </c>
    </row>
    <row r="60" spans="1:7" ht="12.75">
      <c r="A60" s="9">
        <v>500</v>
      </c>
      <c r="B60" s="10" t="s">
        <v>294</v>
      </c>
      <c r="C60" s="9">
        <v>68</v>
      </c>
      <c r="D60" s="9" t="s">
        <v>18</v>
      </c>
      <c r="E60" s="9">
        <v>44</v>
      </c>
      <c r="F60" s="11" t="str">
        <f>VLOOKUP(E60,Società!A$2:B$900,2,FALSE)</f>
        <v>VALENTINI (ENDAS)</v>
      </c>
      <c r="G60" s="31" t="s">
        <v>268</v>
      </c>
    </row>
    <row r="61" spans="1:7" ht="12.75">
      <c r="A61" s="9">
        <v>426</v>
      </c>
      <c r="B61" s="10" t="s">
        <v>219</v>
      </c>
      <c r="C61" s="9">
        <v>66</v>
      </c>
      <c r="D61" s="9" t="s">
        <v>18</v>
      </c>
      <c r="E61" s="9">
        <v>7</v>
      </c>
      <c r="F61" s="11" t="str">
        <f>VLOOKUP(E61,Società!A$2:B$900,2,FALSE)</f>
        <v>AVIS AIDO C. DEL LAGO</v>
      </c>
      <c r="G61" s="31" t="s">
        <v>193</v>
      </c>
    </row>
    <row r="62" spans="1:7" ht="12.75">
      <c r="A62" s="9">
        <v>480</v>
      </c>
      <c r="B62" s="10" t="s">
        <v>275</v>
      </c>
      <c r="C62" s="9">
        <v>69</v>
      </c>
      <c r="D62" s="9" t="s">
        <v>18</v>
      </c>
      <c r="E62" s="9">
        <v>3</v>
      </c>
      <c r="F62" s="11" t="str">
        <f>VLOOKUP(E62,Società!A$2:B$900,2,FALSE)</f>
        <v>F.A.R.E.-TENTICICLISMO</v>
      </c>
      <c r="G62" s="31" t="s">
        <v>198</v>
      </c>
    </row>
    <row r="63" spans="1:7" ht="12.75">
      <c r="A63" s="9">
        <v>450</v>
      </c>
      <c r="B63" s="10" t="s">
        <v>244</v>
      </c>
      <c r="C63" s="9">
        <v>71</v>
      </c>
      <c r="D63" s="9" t="s">
        <v>18</v>
      </c>
      <c r="E63" s="9">
        <v>28</v>
      </c>
      <c r="F63" s="11" t="str">
        <f>VLOOKUP(E63,Società!A$2:B$900,2,FALSE)</f>
        <v>TENTICICLISMO</v>
      </c>
      <c r="G63" s="31" t="s">
        <v>198</v>
      </c>
    </row>
    <row r="64" spans="1:7" ht="12.75">
      <c r="A64" s="9">
        <v>457</v>
      </c>
      <c r="B64" s="10" t="s">
        <v>251</v>
      </c>
      <c r="C64" s="9">
        <v>68</v>
      </c>
      <c r="D64" s="9" t="s">
        <v>18</v>
      </c>
      <c r="E64" s="9">
        <v>24</v>
      </c>
      <c r="F64" s="11" t="str">
        <f>VLOOKUP(E64,Società!A$2:B$900,2,FALSE)</f>
        <v>GAUDENZI (FCI)</v>
      </c>
      <c r="G64" s="31" t="s">
        <v>193</v>
      </c>
    </row>
    <row r="65" spans="1:7" ht="12.75">
      <c r="A65" s="9">
        <v>427</v>
      </c>
      <c r="B65" s="10" t="s">
        <v>220</v>
      </c>
      <c r="C65" s="9">
        <v>68</v>
      </c>
      <c r="D65" s="9" t="s">
        <v>18</v>
      </c>
      <c r="E65" s="9">
        <v>7</v>
      </c>
      <c r="F65" s="11" t="str">
        <f>VLOOKUP(E65,Società!A$2:B$900,2,FALSE)</f>
        <v>AVIS AIDO C. DEL LAGO</v>
      </c>
      <c r="G65" s="31" t="s">
        <v>193</v>
      </c>
    </row>
    <row r="66" spans="1:7" ht="12.75">
      <c r="A66" s="9">
        <v>402</v>
      </c>
      <c r="B66" s="10" t="s">
        <v>194</v>
      </c>
      <c r="C66" s="9">
        <v>69</v>
      </c>
      <c r="D66" s="9" t="s">
        <v>18</v>
      </c>
      <c r="E66" s="9">
        <v>82</v>
      </c>
      <c r="F66" s="11" t="str">
        <f>VLOOKUP(E66,Società!A$2:B$900,2,FALSE)</f>
        <v>SCOIATTOLI </v>
      </c>
      <c r="G66" s="31" t="s">
        <v>195</v>
      </c>
    </row>
    <row r="67" spans="1:7" ht="12.75">
      <c r="A67" s="9">
        <v>443</v>
      </c>
      <c r="B67" s="10" t="s">
        <v>236</v>
      </c>
      <c r="C67" s="9">
        <v>68</v>
      </c>
      <c r="D67" s="9" t="s">
        <v>18</v>
      </c>
      <c r="E67" s="9">
        <v>2</v>
      </c>
      <c r="F67" s="11" t="str">
        <f>VLOOKUP(E67,Società!A$2:B$900,2,FALSE)</f>
        <v>IL CAVALLINO</v>
      </c>
      <c r="G67" s="31" t="s">
        <v>195</v>
      </c>
    </row>
    <row r="68" spans="1:7" ht="12.75">
      <c r="A68" s="9">
        <v>438</v>
      </c>
      <c r="B68" s="10" t="s">
        <v>231</v>
      </c>
      <c r="C68" s="9">
        <v>71</v>
      </c>
      <c r="D68" s="9" t="s">
        <v>18</v>
      </c>
      <c r="E68" s="9">
        <v>19</v>
      </c>
      <c r="F68" s="11" t="str">
        <f>VLOOKUP(E68,Società!A$2:B$900,2,FALSE)</f>
        <v>VILLASTRADA</v>
      </c>
      <c r="G68" s="31" t="s">
        <v>195</v>
      </c>
    </row>
    <row r="69" spans="1:7" ht="12.75">
      <c r="A69" s="9">
        <v>80</v>
      </c>
      <c r="B69" s="10" t="s">
        <v>323</v>
      </c>
      <c r="C69" s="9">
        <v>66</v>
      </c>
      <c r="D69" s="9" t="s">
        <v>18</v>
      </c>
      <c r="E69" s="9">
        <v>103</v>
      </c>
      <c r="F69" s="11" t="str">
        <f>VLOOKUP(E69,Società!A$2:B$900,2,FALSE)</f>
        <v>PASQUALI JOGGING</v>
      </c>
      <c r="G69" s="31" t="s">
        <v>195</v>
      </c>
    </row>
    <row r="70" spans="1:7" ht="12.75">
      <c r="A70" s="9">
        <v>74</v>
      </c>
      <c r="B70" s="10" t="s">
        <v>318</v>
      </c>
      <c r="C70" s="9">
        <v>71</v>
      </c>
      <c r="D70" s="9" t="s">
        <v>18</v>
      </c>
      <c r="E70" s="9">
        <v>29</v>
      </c>
      <c r="F70" s="11" t="str">
        <f>VLOOKUP(E70,Società!A$2:B$900,2,FALSE)</f>
        <v>VALENTINI (FCI)</v>
      </c>
      <c r="G70" s="31" t="s">
        <v>193</v>
      </c>
    </row>
    <row r="71" spans="1:7" ht="12.75">
      <c r="A71" s="9">
        <v>465</v>
      </c>
      <c r="B71" s="10" t="s">
        <v>259</v>
      </c>
      <c r="C71" s="9">
        <v>66</v>
      </c>
      <c r="D71" s="9" t="s">
        <v>18</v>
      </c>
      <c r="E71" s="9">
        <v>6</v>
      </c>
      <c r="F71" s="11" t="str">
        <f>VLOOKUP(E71,Società!A$2:B$900,2,FALSE)</f>
        <v>DONKEY BIKE (FCI)</v>
      </c>
      <c r="G71" s="31" t="s">
        <v>193</v>
      </c>
    </row>
    <row r="72" spans="1:7" ht="12.75">
      <c r="A72" s="9">
        <v>516</v>
      </c>
      <c r="B72" s="10" t="s">
        <v>310</v>
      </c>
      <c r="C72" s="9">
        <v>69</v>
      </c>
      <c r="D72" s="9" t="s">
        <v>18</v>
      </c>
      <c r="E72" s="9">
        <v>3</v>
      </c>
      <c r="F72" s="11" t="str">
        <f>VLOOKUP(E72,Società!A$2:B$900,2,FALSE)</f>
        <v>F.A.R.E.-TENTICICLISMO</v>
      </c>
      <c r="G72" s="31" t="s">
        <v>198</v>
      </c>
    </row>
    <row r="73" spans="1:7" ht="12.75">
      <c r="A73" s="9">
        <v>501</v>
      </c>
      <c r="B73" s="10" t="s">
        <v>295</v>
      </c>
      <c r="C73" s="9">
        <v>68</v>
      </c>
      <c r="D73" s="9" t="s">
        <v>18</v>
      </c>
      <c r="E73" s="9">
        <v>10</v>
      </c>
      <c r="F73" s="11" t="str">
        <f>VLOOKUP(E73,Società!A$2:B$900,2,FALSE)</f>
        <v>TEAM D.BIKE (FCI)</v>
      </c>
      <c r="G73" s="31" t="s">
        <v>193</v>
      </c>
    </row>
    <row r="74" spans="1:7" ht="12.75">
      <c r="A74" s="9">
        <v>454</v>
      </c>
      <c r="B74" s="10" t="s">
        <v>247</v>
      </c>
      <c r="C74" s="9">
        <v>68</v>
      </c>
      <c r="D74" s="9" t="s">
        <v>18</v>
      </c>
      <c r="E74" s="9">
        <v>28</v>
      </c>
      <c r="F74" s="11" t="str">
        <f>VLOOKUP(E74,Società!A$2:B$900,2,FALSE)</f>
        <v>TENTICICLISMO</v>
      </c>
      <c r="G74" s="31" t="s">
        <v>198</v>
      </c>
    </row>
    <row r="75" spans="1:7" ht="12.75">
      <c r="A75" s="9">
        <v>504</v>
      </c>
      <c r="B75" s="10" t="s">
        <v>299</v>
      </c>
      <c r="C75" s="9">
        <v>67</v>
      </c>
      <c r="D75" s="9" t="s">
        <v>18</v>
      </c>
      <c r="E75" s="9">
        <v>2</v>
      </c>
      <c r="F75" s="11" t="str">
        <f>VLOOKUP(E75,Società!A$2:B$900,2,FALSE)</f>
        <v>IL CAVALLINO</v>
      </c>
      <c r="G75" s="31" t="s">
        <v>195</v>
      </c>
    </row>
    <row r="76" spans="1:7" ht="12.75">
      <c r="A76" s="9">
        <v>510</v>
      </c>
      <c r="B76" s="10" t="s">
        <v>306</v>
      </c>
      <c r="C76" s="9">
        <v>66</v>
      </c>
      <c r="D76" s="9" t="s">
        <v>18</v>
      </c>
      <c r="E76" s="9">
        <v>9</v>
      </c>
      <c r="F76" s="11" t="str">
        <f>VLOOKUP(E76,Società!A$2:B$900,2,FALSE)</f>
        <v>ASA</v>
      </c>
      <c r="G76" s="31" t="s">
        <v>198</v>
      </c>
    </row>
    <row r="77" spans="1:7" ht="12.75">
      <c r="A77" s="9">
        <v>509</v>
      </c>
      <c r="B77" s="10" t="s">
        <v>305</v>
      </c>
      <c r="C77" s="9">
        <v>70</v>
      </c>
      <c r="D77" s="9" t="s">
        <v>18</v>
      </c>
      <c r="E77" s="9">
        <v>28</v>
      </c>
      <c r="F77" s="11" t="str">
        <f>VLOOKUP(E77,Società!A$2:B$900,2,FALSE)</f>
        <v>TENTICICLISMO</v>
      </c>
      <c r="G77" s="31" t="s">
        <v>195</v>
      </c>
    </row>
    <row r="78" spans="1:7" ht="12.75">
      <c r="A78" s="9">
        <v>507</v>
      </c>
      <c r="B78" s="10" t="s">
        <v>303</v>
      </c>
      <c r="C78" s="9">
        <v>69</v>
      </c>
      <c r="D78" s="9" t="s">
        <v>18</v>
      </c>
      <c r="E78" s="9">
        <v>28</v>
      </c>
      <c r="F78" s="11" t="str">
        <f>VLOOKUP(E78,Società!A$2:B$900,2,FALSE)</f>
        <v>TENTICICLISMO</v>
      </c>
      <c r="G78" s="31" t="s">
        <v>198</v>
      </c>
    </row>
    <row r="79" spans="1:7" ht="12.75">
      <c r="A79" s="9">
        <v>439</v>
      </c>
      <c r="B79" s="10" t="s">
        <v>232</v>
      </c>
      <c r="C79" s="9">
        <v>69</v>
      </c>
      <c r="D79" s="9" t="s">
        <v>18</v>
      </c>
      <c r="E79" s="9">
        <v>19</v>
      </c>
      <c r="F79" s="11" t="str">
        <f>VLOOKUP(E79,Società!A$2:B$900,2,FALSE)</f>
        <v>VILLASTRADA</v>
      </c>
      <c r="G79" s="31" t="s">
        <v>195</v>
      </c>
    </row>
    <row r="80" spans="1:7" ht="12.75">
      <c r="A80" s="9">
        <v>452</v>
      </c>
      <c r="B80" s="10" t="s">
        <v>246</v>
      </c>
      <c r="C80" s="9">
        <v>65</v>
      </c>
      <c r="D80" s="9" t="s">
        <v>19</v>
      </c>
      <c r="E80" s="9">
        <v>25</v>
      </c>
      <c r="F80" s="11" t="str">
        <f>VLOOKUP(E80,Società!A$2:B$900,2,FALSE)</f>
        <v>DONKEY BIKE (UISP)</v>
      </c>
      <c r="G80" s="31" t="s">
        <v>195</v>
      </c>
    </row>
    <row r="81" spans="1:7" ht="12.75">
      <c r="A81" s="9">
        <v>455</v>
      </c>
      <c r="B81" s="10" t="s">
        <v>248</v>
      </c>
      <c r="C81" s="9">
        <v>64</v>
      </c>
      <c r="D81" s="9" t="s">
        <v>19</v>
      </c>
      <c r="E81" s="9">
        <v>14</v>
      </c>
      <c r="F81" s="11" t="str">
        <f>VLOOKUP(E81,Società!A$2:B$900,2,FALSE)</f>
        <v>CICLO CLUB QUOTA MILLE</v>
      </c>
      <c r="G81" s="31" t="s">
        <v>195</v>
      </c>
    </row>
    <row r="82" spans="1:7" ht="12.75">
      <c r="A82" s="9">
        <v>437</v>
      </c>
      <c r="B82" s="10" t="s">
        <v>230</v>
      </c>
      <c r="C82" s="9">
        <v>62</v>
      </c>
      <c r="D82" s="9" t="s">
        <v>19</v>
      </c>
      <c r="E82" s="9">
        <v>2</v>
      </c>
      <c r="F82" s="11" t="str">
        <f>VLOOKUP(E82,Società!A$2:B$900,2,FALSE)</f>
        <v>IL CAVALLINO</v>
      </c>
      <c r="G82" s="31" t="s">
        <v>195</v>
      </c>
    </row>
    <row r="83" spans="1:7" ht="12.75">
      <c r="A83" s="9">
        <v>416</v>
      </c>
      <c r="B83" s="10" t="s">
        <v>210</v>
      </c>
      <c r="C83" s="9">
        <v>64</v>
      </c>
      <c r="D83" s="9" t="s">
        <v>19</v>
      </c>
      <c r="E83" s="9">
        <v>49</v>
      </c>
      <c r="F83" s="11" t="str">
        <f>VLOOKUP(E83,Società!A$2:B$900,2,FALSE)</f>
        <v>DLF CHIUSI</v>
      </c>
      <c r="G83" s="31" t="s">
        <v>195</v>
      </c>
    </row>
    <row r="84" spans="1:7" ht="12.75">
      <c r="A84" s="9">
        <v>445</v>
      </c>
      <c r="B84" s="10" t="s">
        <v>238</v>
      </c>
      <c r="C84" s="9">
        <v>64</v>
      </c>
      <c r="D84" s="9" t="s">
        <v>19</v>
      </c>
      <c r="E84" s="9">
        <v>2</v>
      </c>
      <c r="F84" s="11" t="str">
        <f>VLOOKUP(E84,Società!A$2:B$900,2,FALSE)</f>
        <v>IL CAVALLINO</v>
      </c>
      <c r="G84" s="31" t="s">
        <v>195</v>
      </c>
    </row>
    <row r="85" spans="1:7" ht="12.75">
      <c r="A85" s="9">
        <v>468</v>
      </c>
      <c r="B85" s="10" t="s">
        <v>262</v>
      </c>
      <c r="C85" s="9">
        <v>60</v>
      </c>
      <c r="D85" s="9" t="s">
        <v>19</v>
      </c>
      <c r="E85" s="9">
        <v>3</v>
      </c>
      <c r="F85" s="11" t="str">
        <f>VLOOKUP(E85,Società!A$2:B$900,2,FALSE)</f>
        <v>F.A.R.E.-TENTICICLISMO</v>
      </c>
      <c r="G85" s="31" t="s">
        <v>198</v>
      </c>
    </row>
    <row r="86" spans="1:7" ht="12.75">
      <c r="A86" s="9">
        <v>473</v>
      </c>
      <c r="B86" s="10" t="s">
        <v>269</v>
      </c>
      <c r="C86" s="9">
        <v>60</v>
      </c>
      <c r="D86" s="9" t="s">
        <v>19</v>
      </c>
      <c r="E86" s="9">
        <v>56</v>
      </c>
      <c r="F86" s="11" t="str">
        <f>VLOOKUP(E86,Società!A$2:B$900,2,FALSE)</f>
        <v>CHIANCIANO (UISP)</v>
      </c>
      <c r="G86" s="31" t="s">
        <v>195</v>
      </c>
    </row>
    <row r="87" spans="1:7" ht="12.75">
      <c r="A87" s="9">
        <v>470</v>
      </c>
      <c r="B87" s="10" t="s">
        <v>264</v>
      </c>
      <c r="C87" s="9">
        <v>63</v>
      </c>
      <c r="D87" s="9" t="s">
        <v>19</v>
      </c>
      <c r="E87" s="9">
        <v>56</v>
      </c>
      <c r="F87" s="11" t="str">
        <f>VLOOKUP(E87,Società!A$2:B$900,2,FALSE)</f>
        <v>CHIANCIANO (UISP)</v>
      </c>
      <c r="G87" s="31" t="s">
        <v>195</v>
      </c>
    </row>
    <row r="88" spans="1:7" ht="12.75">
      <c r="A88" s="9">
        <v>497</v>
      </c>
      <c r="B88" s="10" t="s">
        <v>291</v>
      </c>
      <c r="C88" s="9">
        <v>64</v>
      </c>
      <c r="D88" s="9" t="s">
        <v>19</v>
      </c>
      <c r="E88" s="9">
        <v>18</v>
      </c>
      <c r="F88" s="11" t="str">
        <f>VLOOKUP(E88,Società!A$2:B$900,2,FALSE)</f>
        <v>ERREPI TEAM 2005</v>
      </c>
      <c r="G88" s="31" t="s">
        <v>195</v>
      </c>
    </row>
    <row r="89" spans="1:7" ht="12.75">
      <c r="A89" s="9">
        <v>466</v>
      </c>
      <c r="B89" s="10" t="s">
        <v>260</v>
      </c>
      <c r="C89" s="9">
        <v>64</v>
      </c>
      <c r="D89" s="9" t="s">
        <v>19</v>
      </c>
      <c r="E89" s="9">
        <v>6</v>
      </c>
      <c r="F89" s="11" t="str">
        <f>VLOOKUP(E89,Società!A$2:B$900,2,FALSE)</f>
        <v>DONKEY BIKE (FCI)</v>
      </c>
      <c r="G89" s="31" t="s">
        <v>193</v>
      </c>
    </row>
    <row r="90" spans="1:7" ht="12.75">
      <c r="A90" s="9">
        <v>419</v>
      </c>
      <c r="B90" s="10" t="s">
        <v>213</v>
      </c>
      <c r="C90" s="9">
        <v>65</v>
      </c>
      <c r="D90" s="9" t="s">
        <v>19</v>
      </c>
      <c r="E90" s="9">
        <v>28</v>
      </c>
      <c r="F90" s="11" t="str">
        <f>VLOOKUP(E90,Società!A$2:B$900,2,FALSE)</f>
        <v>TENTICICLISMO</v>
      </c>
      <c r="G90" s="31" t="s">
        <v>198</v>
      </c>
    </row>
    <row r="91" spans="1:7" ht="12.75">
      <c r="A91" s="9">
        <v>488</v>
      </c>
      <c r="B91" s="10" t="s">
        <v>284</v>
      </c>
      <c r="C91" s="9">
        <v>62</v>
      </c>
      <c r="D91" s="9" t="s">
        <v>19</v>
      </c>
      <c r="E91" s="9">
        <v>51</v>
      </c>
      <c r="F91" s="11" t="str">
        <f>VLOOKUP(E91,Società!A$2:B$900,2,FALSE)</f>
        <v>CICLISTICA VALDARBIA</v>
      </c>
      <c r="G91" s="31" t="s">
        <v>195</v>
      </c>
    </row>
    <row r="92" spans="1:7" ht="12.75">
      <c r="A92" s="9">
        <v>477</v>
      </c>
      <c r="B92" s="10" t="s">
        <v>272</v>
      </c>
      <c r="C92" s="9">
        <v>64</v>
      </c>
      <c r="D92" s="9" t="s">
        <v>19</v>
      </c>
      <c r="E92" s="9">
        <v>3</v>
      </c>
      <c r="F92" s="11" t="str">
        <f>VLOOKUP(E92,Società!A$2:B$900,2,FALSE)</f>
        <v>F.A.R.E.-TENTICICLISMO</v>
      </c>
      <c r="G92" s="31" t="s">
        <v>198</v>
      </c>
    </row>
    <row r="93" spans="1:7" ht="12.75">
      <c r="A93" s="9">
        <v>441</v>
      </c>
      <c r="B93" s="10" t="s">
        <v>234</v>
      </c>
      <c r="C93" s="9">
        <v>63</v>
      </c>
      <c r="D93" s="9" t="s">
        <v>19</v>
      </c>
      <c r="E93" s="9">
        <v>2</v>
      </c>
      <c r="F93" s="11" t="str">
        <f>VLOOKUP(E93,Società!A$2:B$900,2,FALSE)</f>
        <v>IL CAVALLINO</v>
      </c>
      <c r="G93" s="31" t="s">
        <v>195</v>
      </c>
    </row>
    <row r="94" spans="1:7" ht="12.75">
      <c r="A94" s="9">
        <v>515</v>
      </c>
      <c r="B94" s="10" t="s">
        <v>315</v>
      </c>
      <c r="C94" s="9">
        <v>63</v>
      </c>
      <c r="D94" s="9" t="s">
        <v>19</v>
      </c>
      <c r="E94" s="9">
        <v>21</v>
      </c>
      <c r="F94" s="11" t="str">
        <f>VLOOKUP(E94,Società!A$2:B$900,2,FALSE)</f>
        <v>PEDALE LENTO</v>
      </c>
      <c r="G94" s="31" t="s">
        <v>195</v>
      </c>
    </row>
    <row r="95" spans="1:7" ht="12.75">
      <c r="A95" s="9">
        <v>417</v>
      </c>
      <c r="B95" s="10" t="s">
        <v>211</v>
      </c>
      <c r="C95" s="9">
        <v>64</v>
      </c>
      <c r="D95" s="9" t="s">
        <v>19</v>
      </c>
      <c r="E95" s="9">
        <v>5</v>
      </c>
      <c r="F95" s="11" t="str">
        <f>VLOOKUP(E95,Società!A$2:B$900,2,FALSE)</f>
        <v>TEAM D.BIKE (AICS)</v>
      </c>
      <c r="G95" s="31" t="s">
        <v>198</v>
      </c>
    </row>
    <row r="96" spans="1:7" ht="12.75">
      <c r="A96" s="9">
        <v>425</v>
      </c>
      <c r="B96" s="10" t="s">
        <v>218</v>
      </c>
      <c r="C96" s="9">
        <v>61</v>
      </c>
      <c r="D96" s="9" t="s">
        <v>19</v>
      </c>
      <c r="E96" s="9">
        <v>15</v>
      </c>
      <c r="F96" s="11" t="str">
        <f>VLOOKUP(E96,Società!A$2:B$900,2,FALSE)</f>
        <v>CICLI TESTI (FCI)</v>
      </c>
      <c r="G96" s="31" t="s">
        <v>193</v>
      </c>
    </row>
    <row r="97" spans="1:7" ht="12.75">
      <c r="A97" s="9">
        <v>448</v>
      </c>
      <c r="B97" s="10" t="s">
        <v>242</v>
      </c>
      <c r="C97" s="9">
        <v>65</v>
      </c>
      <c r="D97" s="9" t="s">
        <v>19</v>
      </c>
      <c r="E97" s="9">
        <v>5</v>
      </c>
      <c r="F97" s="11" t="str">
        <f>VLOOKUP(E97,Società!A$2:B$900,2,FALSE)</f>
        <v>TEAM D.BIKE (AICS)</v>
      </c>
      <c r="G97" s="31" t="s">
        <v>198</v>
      </c>
    </row>
    <row r="98" spans="1:7" ht="12.75">
      <c r="A98" s="9">
        <v>412</v>
      </c>
      <c r="B98" s="10" t="s">
        <v>204</v>
      </c>
      <c r="C98" s="9">
        <v>60</v>
      </c>
      <c r="D98" s="9" t="s">
        <v>19</v>
      </c>
      <c r="E98" s="9">
        <v>49</v>
      </c>
      <c r="F98" s="11" t="str">
        <f>VLOOKUP(E98,Società!A$2:B$900,2,FALSE)</f>
        <v>DLF CHIUSI</v>
      </c>
      <c r="G98" s="31" t="s">
        <v>195</v>
      </c>
    </row>
    <row r="99" spans="1:7" ht="12.75">
      <c r="A99" s="9">
        <v>472</v>
      </c>
      <c r="B99" s="10" t="s">
        <v>266</v>
      </c>
      <c r="C99" s="9">
        <v>60</v>
      </c>
      <c r="D99" s="9" t="s">
        <v>19</v>
      </c>
      <c r="E99" s="9">
        <v>99</v>
      </c>
      <c r="F99" s="11" t="str">
        <f>VLOOKUP(E99,Società!A$2:B$900,2,FALSE)</f>
        <v>CHIANCIANO (ENDAS)</v>
      </c>
      <c r="G99" s="31" t="s">
        <v>268</v>
      </c>
    </row>
    <row r="100" spans="1:7" ht="12.75">
      <c r="A100" s="9">
        <v>471</v>
      </c>
      <c r="B100" s="10" t="s">
        <v>265</v>
      </c>
      <c r="C100" s="9">
        <v>61</v>
      </c>
      <c r="D100" s="9" t="s">
        <v>19</v>
      </c>
      <c r="E100" s="9">
        <v>56</v>
      </c>
      <c r="F100" s="11" t="str">
        <f>VLOOKUP(E100,Società!A$2:B$900,2,FALSE)</f>
        <v>CHIANCIANO (UISP)</v>
      </c>
      <c r="G100" s="31" t="s">
        <v>195</v>
      </c>
    </row>
    <row r="101" spans="1:7" ht="12.75">
      <c r="A101" s="9">
        <v>462</v>
      </c>
      <c r="B101" s="10" t="s">
        <v>256</v>
      </c>
      <c r="C101" s="9">
        <v>60</v>
      </c>
      <c r="D101" s="9" t="s">
        <v>19</v>
      </c>
      <c r="E101" s="9">
        <v>11</v>
      </c>
      <c r="F101" s="11" t="str">
        <f>VLOOKUP(E101,Società!A$2:B$900,2,FALSE)</f>
        <v>TEAM SCOTT-PASQUINI</v>
      </c>
      <c r="G101" s="31" t="s">
        <v>193</v>
      </c>
    </row>
    <row r="102" spans="1:7" ht="12.75">
      <c r="A102" s="9">
        <v>428</v>
      </c>
      <c r="B102" s="10" t="s">
        <v>221</v>
      </c>
      <c r="C102" s="9">
        <v>64</v>
      </c>
      <c r="D102" s="9" t="s">
        <v>19</v>
      </c>
      <c r="E102" s="9">
        <v>15</v>
      </c>
      <c r="F102" s="11" t="str">
        <f>VLOOKUP(E102,Società!A$2:B$900,2,FALSE)</f>
        <v>CICLI TESTI (FCI)</v>
      </c>
      <c r="G102" s="31" t="s">
        <v>193</v>
      </c>
    </row>
    <row r="103" spans="1:7" ht="12.75">
      <c r="A103" s="9">
        <v>458</v>
      </c>
      <c r="B103" s="10" t="s">
        <v>252</v>
      </c>
      <c r="C103" s="9">
        <v>65</v>
      </c>
      <c r="D103" s="9" t="s">
        <v>19</v>
      </c>
      <c r="E103" s="9">
        <v>6</v>
      </c>
      <c r="F103" s="11" t="str">
        <f>VLOOKUP(E103,Società!A$2:B$900,2,FALSE)</f>
        <v>DONKEY BIKE (FCI)</v>
      </c>
      <c r="G103" s="31" t="s">
        <v>193</v>
      </c>
    </row>
    <row r="104" spans="1:7" ht="12.75">
      <c r="A104" s="9">
        <v>436</v>
      </c>
      <c r="B104" s="10" t="s">
        <v>229</v>
      </c>
      <c r="C104" s="9">
        <v>61</v>
      </c>
      <c r="D104" s="9" t="s">
        <v>19</v>
      </c>
      <c r="E104" s="9">
        <v>24</v>
      </c>
      <c r="F104" s="11" t="str">
        <f>VLOOKUP(E104,Società!A$2:B$900,2,FALSE)</f>
        <v>GAUDENZI (FCI)</v>
      </c>
      <c r="G104" s="31" t="s">
        <v>193</v>
      </c>
    </row>
    <row r="105" spans="1:7" ht="12.75">
      <c r="A105" s="9">
        <v>404</v>
      </c>
      <c r="B105" s="10" t="s">
        <v>197</v>
      </c>
      <c r="C105" s="9">
        <v>62</v>
      </c>
      <c r="D105" s="9" t="s">
        <v>19</v>
      </c>
      <c r="E105" s="9">
        <v>3</v>
      </c>
      <c r="F105" s="11" t="str">
        <f>VLOOKUP(E105,Società!A$2:B$900,2,FALSE)</f>
        <v>F.A.R.E.-TENTICICLISMO</v>
      </c>
      <c r="G105" s="31" t="s">
        <v>198</v>
      </c>
    </row>
    <row r="106" spans="1:7" ht="12.75">
      <c r="A106" s="9">
        <v>459</v>
      </c>
      <c r="B106" s="10" t="s">
        <v>253</v>
      </c>
      <c r="C106" s="9">
        <v>58</v>
      </c>
      <c r="D106" s="9" t="s">
        <v>20</v>
      </c>
      <c r="E106" s="9">
        <v>82</v>
      </c>
      <c r="F106" s="11" t="str">
        <f>VLOOKUP(E106,Società!A$2:B$900,2,FALSE)</f>
        <v>SCOIATTOLI </v>
      </c>
      <c r="G106" s="31" t="s">
        <v>195</v>
      </c>
    </row>
    <row r="107" spans="1:7" ht="12.75">
      <c r="A107" s="9">
        <v>432</v>
      </c>
      <c r="B107" s="10" t="s">
        <v>225</v>
      </c>
      <c r="C107" s="9">
        <v>55</v>
      </c>
      <c r="D107" s="9" t="s">
        <v>20</v>
      </c>
      <c r="E107" s="9">
        <v>24</v>
      </c>
      <c r="F107" s="11" t="str">
        <f>VLOOKUP(E107,Società!A$2:B$900,2,FALSE)</f>
        <v>GAUDENZI (FCI)</v>
      </c>
      <c r="G107" s="31" t="s">
        <v>193</v>
      </c>
    </row>
    <row r="108" spans="1:7" ht="12.75">
      <c r="A108" s="9">
        <v>415</v>
      </c>
      <c r="B108" s="10" t="s">
        <v>208</v>
      </c>
      <c r="C108" s="9">
        <v>54</v>
      </c>
      <c r="D108" s="9" t="s">
        <v>20</v>
      </c>
      <c r="E108" s="9">
        <v>6</v>
      </c>
      <c r="F108" s="11" t="str">
        <f>VLOOKUP(E108,Società!A$2:B$900,2,FALSE)</f>
        <v>DONKEY BIKE (FCI)</v>
      </c>
      <c r="G108" s="31" t="s">
        <v>193</v>
      </c>
    </row>
    <row r="109" spans="1:7" ht="12.75">
      <c r="A109" s="9">
        <v>461</v>
      </c>
      <c r="B109" s="10" t="s">
        <v>255</v>
      </c>
      <c r="C109" s="9">
        <v>56</v>
      </c>
      <c r="D109" s="9" t="s">
        <v>20</v>
      </c>
      <c r="E109" s="9">
        <v>82</v>
      </c>
      <c r="F109" s="11" t="str">
        <f>VLOOKUP(E109,Società!A$2:B$900,2,FALSE)</f>
        <v>SCOIATTOLI </v>
      </c>
      <c r="G109" s="31" t="s">
        <v>195</v>
      </c>
    </row>
    <row r="110" spans="1:7" ht="12.75">
      <c r="A110" s="9">
        <v>431</v>
      </c>
      <c r="B110" s="10" t="s">
        <v>224</v>
      </c>
      <c r="C110" s="9">
        <v>51</v>
      </c>
      <c r="D110" s="9" t="s">
        <v>20</v>
      </c>
      <c r="E110" s="9">
        <v>3</v>
      </c>
      <c r="F110" s="11" t="str">
        <f>VLOOKUP(E110,Società!A$2:B$900,2,FALSE)</f>
        <v>F.A.R.E.-TENTICICLISMO</v>
      </c>
      <c r="G110" s="31" t="s">
        <v>198</v>
      </c>
    </row>
    <row r="111" spans="1:7" ht="12.75">
      <c r="A111" s="9">
        <v>498</v>
      </c>
      <c r="B111" s="10" t="s">
        <v>292</v>
      </c>
      <c r="C111" s="9">
        <v>52</v>
      </c>
      <c r="D111" s="9" t="s">
        <v>20</v>
      </c>
      <c r="E111" s="9">
        <v>21</v>
      </c>
      <c r="F111" s="11" t="str">
        <f>VLOOKUP(E111,Società!A$2:B$900,2,FALSE)</f>
        <v>PEDALE LENTO</v>
      </c>
      <c r="G111" s="31" t="s">
        <v>195</v>
      </c>
    </row>
    <row r="112" spans="1:7" ht="12.75">
      <c r="A112" s="9">
        <v>486</v>
      </c>
      <c r="B112" s="10" t="s">
        <v>282</v>
      </c>
      <c r="C112" s="9">
        <v>59</v>
      </c>
      <c r="D112" s="9" t="s">
        <v>20</v>
      </c>
      <c r="E112" s="9">
        <v>8</v>
      </c>
      <c r="F112" s="11" t="str">
        <f>VLOOKUP(E112,Società!A$2:B$900,2,FALSE)</f>
        <v>PASQUINI (AICS)</v>
      </c>
      <c r="G112" s="31" t="s">
        <v>193</v>
      </c>
    </row>
    <row r="113" spans="1:7" ht="12.75">
      <c r="A113" s="9">
        <v>484</v>
      </c>
      <c r="B113" s="10" t="s">
        <v>280</v>
      </c>
      <c r="C113" s="9">
        <v>59</v>
      </c>
      <c r="D113" s="9" t="s">
        <v>20</v>
      </c>
      <c r="E113" s="9">
        <v>82</v>
      </c>
      <c r="F113" s="11" t="str">
        <f>VLOOKUP(E113,Società!A$2:B$900,2,FALSE)</f>
        <v>SCOIATTOLI </v>
      </c>
      <c r="G113" s="31" t="s">
        <v>195</v>
      </c>
    </row>
    <row r="114" spans="1:7" ht="12.75">
      <c r="A114" s="9">
        <v>449</v>
      </c>
      <c r="B114" s="10" t="s">
        <v>243</v>
      </c>
      <c r="C114" s="9">
        <v>57</v>
      </c>
      <c r="D114" s="9" t="s">
        <v>20</v>
      </c>
      <c r="E114" s="9">
        <v>6</v>
      </c>
      <c r="F114" s="11" t="str">
        <f>VLOOKUP(E114,Società!A$2:B$900,2,FALSE)</f>
        <v>DONKEY BIKE (FCI)</v>
      </c>
      <c r="G114" s="31" t="s">
        <v>193</v>
      </c>
    </row>
    <row r="115" spans="1:7" ht="12.75">
      <c r="A115" s="9">
        <v>430</v>
      </c>
      <c r="B115" s="10" t="s">
        <v>223</v>
      </c>
      <c r="C115" s="9">
        <v>52</v>
      </c>
      <c r="D115" s="9" t="s">
        <v>20</v>
      </c>
      <c r="E115" s="9">
        <v>8</v>
      </c>
      <c r="F115" s="11" t="str">
        <f>VLOOKUP(E115,Società!A$2:B$900,2,FALSE)</f>
        <v>PASQUINI (AICS)</v>
      </c>
      <c r="G115" s="31" t="s">
        <v>198</v>
      </c>
    </row>
    <row r="116" spans="1:10" ht="12.75">
      <c r="A116" s="9">
        <v>456</v>
      </c>
      <c r="B116" s="10" t="s">
        <v>250</v>
      </c>
      <c r="C116" s="9">
        <v>58</v>
      </c>
      <c r="D116" s="9" t="s">
        <v>20</v>
      </c>
      <c r="E116" s="9">
        <v>11</v>
      </c>
      <c r="F116" s="11" t="str">
        <f>VLOOKUP(E116,Società!A$2:B$900,2,FALSE)</f>
        <v>TEAM SCOTT-PASQUINI</v>
      </c>
      <c r="G116" s="31" t="s">
        <v>193</v>
      </c>
      <c r="J116" s="12">
        <v>50</v>
      </c>
    </row>
    <row r="117" spans="1:7" ht="12.75">
      <c r="A117" s="9">
        <v>499</v>
      </c>
      <c r="B117" s="10" t="s">
        <v>293</v>
      </c>
      <c r="C117" s="9">
        <v>56</v>
      </c>
      <c r="D117" s="9" t="s">
        <v>20</v>
      </c>
      <c r="E117" s="9">
        <v>10</v>
      </c>
      <c r="F117" s="11" t="str">
        <f>VLOOKUP(E117,Società!A$2:B$900,2,FALSE)</f>
        <v>TEAM D.BIKE (FCI)</v>
      </c>
      <c r="G117" s="31" t="s">
        <v>193</v>
      </c>
    </row>
    <row r="118" spans="1:7" ht="12.75">
      <c r="A118" s="9">
        <v>598</v>
      </c>
      <c r="B118" s="10" t="s">
        <v>209</v>
      </c>
      <c r="C118" s="9">
        <v>87</v>
      </c>
      <c r="D118" s="9" t="s">
        <v>91</v>
      </c>
      <c r="E118" s="9">
        <v>49</v>
      </c>
      <c r="F118" s="11" t="str">
        <f>VLOOKUP(E118,Società!A$2:B$900,2,FALSE)</f>
        <v>DLF CHIUSI</v>
      </c>
      <c r="G118" s="31" t="s">
        <v>195</v>
      </c>
    </row>
    <row r="119" spans="1:7" ht="12.75">
      <c r="A119" s="9">
        <v>599</v>
      </c>
      <c r="B119" s="10" t="s">
        <v>207</v>
      </c>
      <c r="C119" s="9">
        <v>40</v>
      </c>
      <c r="D119" s="9" t="s">
        <v>65</v>
      </c>
      <c r="E119" s="9">
        <v>39</v>
      </c>
      <c r="F119" s="11" t="str">
        <f>VLOOKUP(E119,Società!A$2:B$900,2,FALSE)</f>
        <v>TREKKING BIKE AMIATA</v>
      </c>
      <c r="G119" s="31" t="s">
        <v>195</v>
      </c>
    </row>
    <row r="120" spans="1:7" ht="12.75">
      <c r="A120" s="9">
        <v>600</v>
      </c>
      <c r="B120" s="10" t="s">
        <v>205</v>
      </c>
      <c r="C120" s="9">
        <v>40</v>
      </c>
      <c r="D120" s="9" t="s">
        <v>65</v>
      </c>
      <c r="E120" s="9">
        <v>13</v>
      </c>
      <c r="F120" s="11" t="str">
        <f>VLOOKUP(E120,Società!A$2:B$900,2,FALSE)</f>
        <v>ORSO ON BIKE (FCI)</v>
      </c>
      <c r="G120" s="31" t="s">
        <v>193</v>
      </c>
    </row>
    <row r="121" spans="1:7" ht="12.75">
      <c r="A121" s="9">
        <v>596</v>
      </c>
      <c r="B121" s="10" t="s">
        <v>279</v>
      </c>
      <c r="C121" s="9">
        <v>49</v>
      </c>
      <c r="D121" s="9" t="s">
        <v>65</v>
      </c>
      <c r="E121" s="9">
        <v>29</v>
      </c>
      <c r="F121" s="11" t="str">
        <f>VLOOKUP(E121,Società!A$2:B$900,2,FALSE)</f>
        <v>VALENTINI (FCI)</v>
      </c>
      <c r="G121" s="31" t="s">
        <v>193</v>
      </c>
    </row>
    <row r="122" spans="1:7" ht="12.75">
      <c r="A122" s="9">
        <v>597</v>
      </c>
      <c r="B122" s="10" t="s">
        <v>240</v>
      </c>
      <c r="C122" s="9">
        <v>69</v>
      </c>
      <c r="D122" s="9" t="s">
        <v>78</v>
      </c>
      <c r="E122" s="9">
        <v>1</v>
      </c>
      <c r="F122" s="11" t="str">
        <f>VLOOKUP(E122,Società!A$2:B$900,2,FALSE)</f>
        <v>MTB CASENTINO</v>
      </c>
      <c r="G122" s="31" t="s">
        <v>195</v>
      </c>
    </row>
    <row r="123" spans="1:7" ht="12.75">
      <c r="A123" s="9">
        <v>579</v>
      </c>
      <c r="B123" s="10" t="s">
        <v>322</v>
      </c>
      <c r="C123" s="9">
        <v>67</v>
      </c>
      <c r="D123" s="9" t="s">
        <v>78</v>
      </c>
      <c r="E123" s="9">
        <v>103</v>
      </c>
      <c r="F123" s="11" t="str">
        <f>VLOOKUP(E123,Società!A$2:B$900,2,FALSE)</f>
        <v>PASQUALI JOGGING</v>
      </c>
      <c r="G123" s="31" t="s">
        <v>195</v>
      </c>
    </row>
    <row r="124" spans="1:7" ht="12.75">
      <c r="A124" s="9">
        <v>595</v>
      </c>
      <c r="B124" s="10" t="s">
        <v>288</v>
      </c>
      <c r="C124" s="9">
        <v>63</v>
      </c>
      <c r="D124" s="9" t="s">
        <v>78</v>
      </c>
      <c r="E124" s="9">
        <v>1</v>
      </c>
      <c r="F124" s="11" t="str">
        <f>VLOOKUP(E124,Società!A$2:B$900,2,FALSE)</f>
        <v>MTB CASENTINO</v>
      </c>
      <c r="G124" s="31" t="s">
        <v>195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5"/>
  <sheetViews>
    <sheetView workbookViewId="0" topLeftCell="A1">
      <selection activeCell="F24" sqref="F23:F2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43" t="str">
        <f>Class!$I$2</f>
        <v>Arrivo</v>
      </c>
      <c r="I5" s="5" t="str">
        <f>Class!$J$2</f>
        <v>impiegato</v>
      </c>
      <c r="J5" s="5" t="str">
        <f>Class!$L$2</f>
        <v>Km/h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53">
      <selection activeCell="B6" sqref="B6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04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93</v>
      </c>
      <c r="B2" s="20" t="s">
        <v>184</v>
      </c>
      <c r="C2">
        <f>COUNTIF(Atleti!E$2:E$3838,A2)</f>
        <v>0</v>
      </c>
      <c r="D2">
        <f>COUNTIF(Arrivi!F$2:F$3548,B2)</f>
        <v>0</v>
      </c>
    </row>
    <row r="3" spans="1:4" ht="12.75">
      <c r="A3" s="4">
        <v>91</v>
      </c>
      <c r="B3" s="20" t="s">
        <v>182</v>
      </c>
      <c r="C3">
        <f>COUNTIF(Atleti!E$2:E$3838,A3)</f>
        <v>0</v>
      </c>
      <c r="D3">
        <f>COUNTIF(Arrivi!F$2:F$3548,B3)</f>
        <v>0</v>
      </c>
    </row>
    <row r="4" spans="1:4" ht="12.75">
      <c r="A4" s="4">
        <v>9</v>
      </c>
      <c r="B4" s="20" t="s">
        <v>98</v>
      </c>
      <c r="C4">
        <f>COUNTIF(Atleti!E$2:E$3838,A4)</f>
        <v>1</v>
      </c>
      <c r="D4">
        <f>COUNTIF(Arrivi!F$2:F$3548,B4)</f>
        <v>1</v>
      </c>
    </row>
    <row r="5" spans="1:4" ht="12.75">
      <c r="A5" s="4">
        <v>7</v>
      </c>
      <c r="B5" s="20" t="s">
        <v>97</v>
      </c>
      <c r="C5">
        <f>COUNTIF(Atleti!E$2:E$3838,A5)</f>
        <v>5</v>
      </c>
      <c r="D5">
        <f>COUNTIF(Arrivi!F$2:F$3548,B5)</f>
        <v>4</v>
      </c>
    </row>
    <row r="6" spans="1:4" ht="12.75">
      <c r="A6" s="4">
        <v>53</v>
      </c>
      <c r="B6" s="20" t="s">
        <v>172</v>
      </c>
      <c r="C6">
        <f>COUNTIF(Atleti!E$2:E$3838,A6)</f>
        <v>0</v>
      </c>
      <c r="D6">
        <f>COUNTIF(Arrivi!F$2:F$3548,B6)</f>
        <v>0</v>
      </c>
    </row>
    <row r="7" spans="1:4" ht="12.75">
      <c r="A7" s="4">
        <v>90</v>
      </c>
      <c r="B7" s="20" t="s">
        <v>181</v>
      </c>
      <c r="C7">
        <f>COUNTIF(Atleti!E$2:E$3838,A7)</f>
        <v>0</v>
      </c>
      <c r="D7">
        <f>COUNTIF(Arrivi!F$2:F$3548,B7)</f>
        <v>0</v>
      </c>
    </row>
    <row r="8" spans="1:4" ht="12.75">
      <c r="A8" s="4">
        <v>72</v>
      </c>
      <c r="B8" s="20" t="s">
        <v>148</v>
      </c>
      <c r="C8">
        <f>COUNTIF(Atleti!E$2:E$3838,A8)</f>
        <v>0</v>
      </c>
      <c r="D8">
        <f>COUNTIF(Arrivi!F$2:F$3548,B8)</f>
        <v>0</v>
      </c>
    </row>
    <row r="9" spans="1:4" ht="12.75">
      <c r="A9" s="4">
        <v>46</v>
      </c>
      <c r="B9" s="20" t="s">
        <v>169</v>
      </c>
      <c r="C9">
        <f>COUNTIF(Atleti!E$2:E$3838,A9)</f>
        <v>0</v>
      </c>
      <c r="D9">
        <f>COUNTIF(Arrivi!F$2:F$3548,B9)</f>
        <v>0</v>
      </c>
    </row>
    <row r="10" spans="1:4" ht="12.75">
      <c r="A10" s="4">
        <v>4</v>
      </c>
      <c r="B10" s="20" t="s">
        <v>173</v>
      </c>
      <c r="C10">
        <f>COUNTIF(Atleti!E$2:E$3838,A10)</f>
        <v>0</v>
      </c>
      <c r="D10">
        <f>COUNTIF(Arrivi!F$2:F$3548,B10)</f>
        <v>0</v>
      </c>
    </row>
    <row r="11" spans="1:4" ht="12.75">
      <c r="A11" s="4">
        <v>20</v>
      </c>
      <c r="B11" s="20" t="s">
        <v>166</v>
      </c>
      <c r="C11">
        <f>COUNTIF(Atleti!E$2:E$3838,A11)</f>
        <v>1</v>
      </c>
      <c r="D11">
        <f>COUNTIF(Arrivi!F$2:F$3548,B11)</f>
        <v>1</v>
      </c>
    </row>
    <row r="12" spans="1:4" ht="12.75">
      <c r="A12" s="4">
        <v>92</v>
      </c>
      <c r="B12" s="20" t="s">
        <v>183</v>
      </c>
      <c r="C12">
        <f>COUNTIF(Atleti!E$2:E$3838,A12)</f>
        <v>0</v>
      </c>
      <c r="D12">
        <f>COUNTIF(Arrivi!F$2:F$3548,B12)</f>
        <v>0</v>
      </c>
    </row>
    <row r="13" spans="1:4" ht="12.75">
      <c r="A13" s="4">
        <v>100</v>
      </c>
      <c r="B13" s="20" t="s">
        <v>190</v>
      </c>
      <c r="C13">
        <f>COUNTIF(Atleti!E$2:E$3838,A13)</f>
        <v>0</v>
      </c>
      <c r="D13">
        <f>COUNTIF(Arrivi!F$2:F$3548,B13)</f>
        <v>0</v>
      </c>
    </row>
    <row r="14" spans="1:4" ht="12.75">
      <c r="A14" s="4">
        <v>54</v>
      </c>
      <c r="B14" s="20" t="s">
        <v>129</v>
      </c>
      <c r="C14">
        <f>COUNTIF(Atleti!E$2:E$3838,A14)</f>
        <v>0</v>
      </c>
      <c r="D14">
        <f>COUNTIF(Arrivi!F$2:F$3548,B14)</f>
        <v>0</v>
      </c>
    </row>
    <row r="15" spans="1:4" ht="12.75">
      <c r="A15" s="4">
        <v>86</v>
      </c>
      <c r="B15" s="20" t="s">
        <v>177</v>
      </c>
      <c r="C15">
        <f>COUNTIF(Atleti!E$2:E$3838,A15)</f>
        <v>0</v>
      </c>
      <c r="D15">
        <f>COUNTIF(Arrivi!F$2:F$3548,B15)</f>
        <v>0</v>
      </c>
    </row>
    <row r="16" spans="1:4" ht="12.75">
      <c r="A16" s="4">
        <v>64</v>
      </c>
      <c r="B16" s="20" t="s">
        <v>151</v>
      </c>
      <c r="C16">
        <f>COUNTIF(Atleti!E$2:E$3838,A16)</f>
        <v>0</v>
      </c>
      <c r="D16">
        <f>COUNTIF(Arrivi!F$2:F$3548,B16)</f>
        <v>0</v>
      </c>
    </row>
    <row r="17" spans="1:4" ht="12.75">
      <c r="A17" s="4">
        <v>99</v>
      </c>
      <c r="B17" s="20" t="s">
        <v>267</v>
      </c>
      <c r="C17">
        <f>COUNTIF(Atleti!E$2:E$3838,A17)</f>
        <v>1</v>
      </c>
      <c r="D17">
        <f>COUNTIF(Arrivi!F$2:F$3548,B17)</f>
        <v>0</v>
      </c>
    </row>
    <row r="18" spans="1:4" ht="12.75">
      <c r="A18" s="4">
        <v>56</v>
      </c>
      <c r="B18" s="20" t="s">
        <v>167</v>
      </c>
      <c r="C18">
        <f>COUNTIF(Atleti!E$2:E$3838,A18)</f>
        <v>5</v>
      </c>
      <c r="D18">
        <f>COUNTIF(Arrivi!F$2:F$3548,B18)</f>
        <v>2</v>
      </c>
    </row>
    <row r="19" spans="1:4" ht="12.75">
      <c r="A19" s="4">
        <v>16</v>
      </c>
      <c r="B19" s="20" t="s">
        <v>105</v>
      </c>
      <c r="C19">
        <f>COUNTIF(Atleti!E$2:E$3838,A19)</f>
        <v>2</v>
      </c>
      <c r="D19">
        <f>COUNTIF(Arrivi!F$2:F$3548,B19)</f>
        <v>2</v>
      </c>
    </row>
    <row r="20" spans="1:4" ht="12.75">
      <c r="A20" s="4">
        <v>17</v>
      </c>
      <c r="B20" s="20" t="s">
        <v>106</v>
      </c>
      <c r="C20">
        <f>COUNTIF(Atleti!E$2:E$3838,A20)</f>
        <v>0</v>
      </c>
      <c r="D20">
        <f>COUNTIF(Arrivi!F$2:F$3548,B20)</f>
        <v>0</v>
      </c>
    </row>
    <row r="21" spans="1:4" ht="12.75">
      <c r="A21" s="4">
        <v>47</v>
      </c>
      <c r="B21" s="20" t="s">
        <v>150</v>
      </c>
      <c r="C21">
        <f>COUNTIF(Atleti!E$2:E$3838,A21)</f>
        <v>0</v>
      </c>
      <c r="D21">
        <f>COUNTIF(Arrivi!F$2:F$3548,B21)</f>
        <v>0</v>
      </c>
    </row>
    <row r="22" spans="1:4" ht="12.75">
      <c r="A22" s="4">
        <v>81</v>
      </c>
      <c r="B22" s="20" t="s">
        <v>168</v>
      </c>
      <c r="C22">
        <f>COUNTIF(Atleti!E$2:E$3838,A22)</f>
        <v>1</v>
      </c>
      <c r="D22">
        <f>COUNTIF(Arrivi!F$2:F$3548,B22)</f>
        <v>1</v>
      </c>
    </row>
    <row r="23" spans="1:4" ht="12.75">
      <c r="A23" s="4">
        <v>15</v>
      </c>
      <c r="B23" s="20" t="s">
        <v>104</v>
      </c>
      <c r="C23">
        <f>COUNTIF(Atleti!E$2:E$3838,A23)</f>
        <v>3</v>
      </c>
      <c r="D23">
        <f>COUNTIF(Arrivi!F$2:F$3548,B23)</f>
        <v>2</v>
      </c>
    </row>
    <row r="24" spans="1:4" ht="12.75">
      <c r="A24" s="4">
        <v>32</v>
      </c>
      <c r="B24" s="20" t="s">
        <v>117</v>
      </c>
      <c r="C24">
        <f>COUNTIF(Atleti!E$2:E$3838,A24)</f>
        <v>0</v>
      </c>
      <c r="D24">
        <f>COUNTIF(Arrivi!F$2:F$3548,B24)</f>
        <v>0</v>
      </c>
    </row>
    <row r="25" spans="1:4" ht="12.75">
      <c r="A25" s="4">
        <v>51</v>
      </c>
      <c r="B25" s="20" t="s">
        <v>127</v>
      </c>
      <c r="C25">
        <f>COUNTIF(Atleti!E$2:E$3838,A25)</f>
        <v>3</v>
      </c>
      <c r="D25">
        <f>COUNTIF(Arrivi!F$2:F$3548,B25)</f>
        <v>3</v>
      </c>
    </row>
    <row r="26" spans="1:4" ht="12.75">
      <c r="A26" s="4">
        <v>102</v>
      </c>
      <c r="B26" s="20" t="s">
        <v>249</v>
      </c>
      <c r="C26">
        <f>COUNTIF(Atleti!E$2:E$3838,A26)</f>
        <v>0</v>
      </c>
      <c r="D26">
        <f>COUNTIF(Arrivi!F$2:F$3548,B26)</f>
        <v>0</v>
      </c>
    </row>
    <row r="27" spans="1:4" ht="12.75">
      <c r="A27" s="4">
        <v>14</v>
      </c>
      <c r="B27" s="20" t="s">
        <v>302</v>
      </c>
      <c r="C27">
        <f>COUNTIF(Atleti!E$2:E$3838,A27)</f>
        <v>2</v>
      </c>
      <c r="D27">
        <f>COUNTIF(Arrivi!F$2:F$3548,B27)</f>
        <v>2</v>
      </c>
    </row>
    <row r="28" spans="1:4" ht="12.75">
      <c r="A28" s="4">
        <v>42</v>
      </c>
      <c r="B28" s="20" t="s">
        <v>152</v>
      </c>
      <c r="C28">
        <f>COUNTIF(Atleti!E$2:E$3838,A28)</f>
        <v>3</v>
      </c>
      <c r="D28">
        <f>COUNTIF(Arrivi!F$2:F$3548,B28)</f>
        <v>3</v>
      </c>
    </row>
    <row r="29" spans="1:4" ht="12.75">
      <c r="A29" s="4">
        <v>71</v>
      </c>
      <c r="B29" s="20" t="s">
        <v>141</v>
      </c>
      <c r="C29">
        <f>COUNTIF(Atleti!E$2:E$3838,A29)</f>
        <v>0</v>
      </c>
      <c r="D29">
        <f>COUNTIF(Arrivi!F$2:F$3548,B29)</f>
        <v>0</v>
      </c>
    </row>
    <row r="30" spans="1:4" ht="12.75">
      <c r="A30" s="4">
        <v>67</v>
      </c>
      <c r="B30" s="20" t="s">
        <v>137</v>
      </c>
      <c r="C30">
        <f>COUNTIF(Atleti!E$2:E$3838,A30)</f>
        <v>0</v>
      </c>
      <c r="D30">
        <f>COUNTIF(Arrivi!F$2:F$3548,B30)</f>
        <v>0</v>
      </c>
    </row>
    <row r="31" spans="1:4" ht="12.75">
      <c r="A31" s="4">
        <v>49</v>
      </c>
      <c r="B31" s="20" t="s">
        <v>125</v>
      </c>
      <c r="C31">
        <f>COUNTIF(Atleti!E$2:E$3838,A31)</f>
        <v>3</v>
      </c>
      <c r="D31">
        <f>COUNTIF(Arrivi!F$2:F$3548,B31)</f>
        <v>3</v>
      </c>
    </row>
    <row r="32" spans="1:4" ht="12.75">
      <c r="A32" s="4">
        <v>6</v>
      </c>
      <c r="B32" s="20" t="s">
        <v>101</v>
      </c>
      <c r="C32">
        <f>COUNTIF(Atleti!E$2:E$3838,A32)</f>
        <v>6</v>
      </c>
      <c r="D32">
        <f>COUNTIF(Arrivi!F$2:F$3548,B32)</f>
        <v>6</v>
      </c>
    </row>
    <row r="33" spans="1:4" ht="12.75">
      <c r="A33" s="4">
        <v>25</v>
      </c>
      <c r="B33" s="20" t="s">
        <v>112</v>
      </c>
      <c r="C33">
        <f>COUNTIF(Atleti!E$2:E$3838,A33)</f>
        <v>3</v>
      </c>
      <c r="D33">
        <f>COUNTIF(Arrivi!F$2:F$3548,B33)</f>
        <v>3</v>
      </c>
    </row>
    <row r="34" spans="1:4" ht="12.75">
      <c r="A34" s="4">
        <v>22</v>
      </c>
      <c r="B34" s="20" t="s">
        <v>109</v>
      </c>
      <c r="C34">
        <f>COUNTIF(Atleti!E$2:E$3838,A34)</f>
        <v>0</v>
      </c>
      <c r="D34">
        <f>COUNTIF(Arrivi!F$2:F$3548,B34)</f>
        <v>0</v>
      </c>
    </row>
    <row r="35" spans="1:4" ht="12.75">
      <c r="A35" s="4">
        <v>50</v>
      </c>
      <c r="B35" s="20" t="s">
        <v>126</v>
      </c>
      <c r="C35">
        <f>COUNTIF(Atleti!E$2:E$3838,A35)</f>
        <v>0</v>
      </c>
      <c r="D35">
        <f>COUNTIF(Arrivi!F$2:F$3548,B35)</f>
        <v>0</v>
      </c>
    </row>
    <row r="36" spans="1:4" ht="12.75">
      <c r="A36" s="4">
        <v>18</v>
      </c>
      <c r="B36" s="20" t="s">
        <v>161</v>
      </c>
      <c r="C36">
        <f>COUNTIF(Atleti!E$2:E$3838,A36)</f>
        <v>4</v>
      </c>
      <c r="D36">
        <f>COUNTIF(Arrivi!F$2:F$3548,B36)</f>
        <v>3</v>
      </c>
    </row>
    <row r="37" spans="1:4" ht="12.75">
      <c r="A37" s="4">
        <v>89</v>
      </c>
      <c r="B37" s="20" t="s">
        <v>180</v>
      </c>
      <c r="C37">
        <f>COUNTIF(Atleti!E$2:E$3838,A37)</f>
        <v>0</v>
      </c>
      <c r="D37">
        <f>COUNTIF(Arrivi!F$2:F$3548,B37)</f>
        <v>0</v>
      </c>
    </row>
    <row r="38" spans="1:4" ht="12.75">
      <c r="A38" s="4">
        <v>59</v>
      </c>
      <c r="B38" s="20" t="s">
        <v>132</v>
      </c>
      <c r="C38">
        <f>COUNTIF(Atleti!E$2:E$3838,A38)</f>
        <v>0</v>
      </c>
      <c r="D38">
        <f>COUNTIF(Arrivi!F$2:F$3548,B38)</f>
        <v>0</v>
      </c>
    </row>
    <row r="39" spans="1:4" ht="12.75">
      <c r="A39" s="4">
        <v>57</v>
      </c>
      <c r="B39" s="20" t="s">
        <v>131</v>
      </c>
      <c r="C39">
        <f>COUNTIF(Atleti!E$2:E$3838,A39)</f>
        <v>0</v>
      </c>
      <c r="D39">
        <f>COUNTIF(Arrivi!F$2:F$3548,B39)</f>
        <v>0</v>
      </c>
    </row>
    <row r="40" spans="1:4" ht="12.75">
      <c r="A40" s="4">
        <v>3</v>
      </c>
      <c r="B40" s="20" t="s">
        <v>96</v>
      </c>
      <c r="C40">
        <f>COUNTIF(Atleti!E$2:E$3838,A40)</f>
        <v>13</v>
      </c>
      <c r="D40">
        <f>COUNTIF(Arrivi!F$2:F$3548,B40)</f>
        <v>13</v>
      </c>
    </row>
    <row r="41" spans="1:4" ht="12.75">
      <c r="A41" s="4">
        <v>73</v>
      </c>
      <c r="B41" s="20" t="s">
        <v>142</v>
      </c>
      <c r="C41">
        <f>COUNTIF(Atleti!E$2:E$3838,A41)</f>
        <v>0</v>
      </c>
      <c r="D41">
        <f>COUNTIF(Arrivi!F$2:F$3548,B41)</f>
        <v>0</v>
      </c>
    </row>
    <row r="42" spans="1:4" ht="12.75">
      <c r="A42" s="4">
        <v>45</v>
      </c>
      <c r="B42" s="20" t="s">
        <v>171</v>
      </c>
      <c r="C42">
        <f>COUNTIF(Atleti!E$2:E$3838,A42)</f>
        <v>0</v>
      </c>
      <c r="D42">
        <f>COUNTIF(Arrivi!F$2:F$3548,B42)</f>
        <v>0</v>
      </c>
    </row>
    <row r="43" spans="1:4" ht="12.75">
      <c r="A43" s="4">
        <v>48</v>
      </c>
      <c r="B43" s="20" t="s">
        <v>124</v>
      </c>
      <c r="C43">
        <f>COUNTIF(Atleti!E$2:E$3838,A43)</f>
        <v>0</v>
      </c>
      <c r="D43">
        <f>COUNTIF(Arrivi!F$2:F$3548,B43)</f>
        <v>0</v>
      </c>
    </row>
    <row r="44" spans="1:4" ht="12.75">
      <c r="A44" s="4">
        <v>38</v>
      </c>
      <c r="B44" s="20" t="s">
        <v>158</v>
      </c>
      <c r="C44">
        <f>COUNTIF(Atleti!E$2:E$3838,A44)</f>
        <v>1</v>
      </c>
      <c r="D44">
        <f>COUNTIF(Arrivi!F$2:F$3548,B44)</f>
        <v>1</v>
      </c>
    </row>
    <row r="45" spans="1:4" ht="12.75">
      <c r="A45" s="4">
        <v>37</v>
      </c>
      <c r="B45" s="20" t="s">
        <v>121</v>
      </c>
      <c r="C45">
        <f>COUNTIF(Atleti!E$2:E$3838,A45)</f>
        <v>0</v>
      </c>
      <c r="D45">
        <f>COUNTIF(Arrivi!F$2:F$3548,B45)</f>
        <v>0</v>
      </c>
    </row>
    <row r="46" spans="1:4" ht="12.75">
      <c r="A46" s="4">
        <v>79</v>
      </c>
      <c r="B46" s="20" t="s">
        <v>163</v>
      </c>
      <c r="C46">
        <f>COUNTIF(Atleti!E$2:E$3838,A46)</f>
        <v>0</v>
      </c>
      <c r="D46">
        <f>COUNTIF(Arrivi!F$2:F$3548,B46)</f>
        <v>0</v>
      </c>
    </row>
    <row r="47" spans="1:4" ht="12.75">
      <c r="A47" s="4">
        <v>24</v>
      </c>
      <c r="B47" s="20" t="s">
        <v>111</v>
      </c>
      <c r="C47">
        <f>COUNTIF(Atleti!E$2:E$3838,A47)</f>
        <v>6</v>
      </c>
      <c r="D47">
        <f>COUNTIF(Arrivi!F$2:F$3548,B47)</f>
        <v>5</v>
      </c>
    </row>
    <row r="48" spans="1:4" ht="12.75">
      <c r="A48" s="4">
        <v>58</v>
      </c>
      <c r="B48" s="20" t="s">
        <v>159</v>
      </c>
      <c r="C48">
        <f>COUNTIF(Atleti!E$2:E$3838,A48)</f>
        <v>0</v>
      </c>
      <c r="D48">
        <f>COUNTIF(Arrivi!F$2:F$3548,B48)</f>
        <v>0</v>
      </c>
    </row>
    <row r="49" spans="1:4" ht="12.75">
      <c r="A49" s="4">
        <v>23</v>
      </c>
      <c r="B49" s="20" t="s">
        <v>110</v>
      </c>
      <c r="C49">
        <f>COUNTIF(Atleti!E$2:E$3838,A49)</f>
        <v>0</v>
      </c>
      <c r="D49">
        <f>COUNTIF(Arrivi!F$2:F$3548,B49)</f>
        <v>0</v>
      </c>
    </row>
    <row r="50" spans="1:4" ht="12.75">
      <c r="A50" s="4">
        <v>96</v>
      </c>
      <c r="B50" s="20" t="s">
        <v>187</v>
      </c>
      <c r="C50">
        <f>COUNTIF(Atleti!E$2:E$3838,A50)</f>
        <v>0</v>
      </c>
      <c r="D50">
        <f>COUNTIF(Arrivi!F$2:F$3548,B50)</f>
        <v>0</v>
      </c>
    </row>
    <row r="51" spans="1:4" ht="12.75">
      <c r="A51" s="4">
        <v>12</v>
      </c>
      <c r="B51" s="20" t="s">
        <v>103</v>
      </c>
      <c r="C51">
        <f>COUNTIF(Atleti!E$2:E$3838,A51)</f>
        <v>0</v>
      </c>
      <c r="D51">
        <f>COUNTIF(Arrivi!F$2:F$3548,B51)</f>
        <v>0</v>
      </c>
    </row>
    <row r="52" spans="1:4" ht="12.75">
      <c r="A52" s="4">
        <v>70</v>
      </c>
      <c r="B52" s="20" t="s">
        <v>140</v>
      </c>
      <c r="C52">
        <f>COUNTIF(Atleti!E$2:E$3838,A52)</f>
        <v>0</v>
      </c>
      <c r="D52">
        <f>COUNTIF(Arrivi!F$2:F$3548,B52)</f>
        <v>0</v>
      </c>
    </row>
    <row r="53" spans="1:4" ht="12.75">
      <c r="A53" s="4">
        <v>84</v>
      </c>
      <c r="B53" s="20" t="s">
        <v>175</v>
      </c>
      <c r="C53">
        <f>COUNTIF(Atleti!E$2:E$3838,A53)</f>
        <v>0</v>
      </c>
      <c r="D53">
        <f>COUNTIF(Arrivi!F$2:F$3548,B53)</f>
        <v>0</v>
      </c>
    </row>
    <row r="54" spans="1:4" ht="12.75">
      <c r="A54" s="4">
        <v>77</v>
      </c>
      <c r="B54" s="20" t="s">
        <v>145</v>
      </c>
      <c r="C54">
        <f>COUNTIF(Atleti!E$2:E$3838,A54)</f>
        <v>0</v>
      </c>
      <c r="D54">
        <f>COUNTIF(Arrivi!F$2:F$3548,B54)</f>
        <v>0</v>
      </c>
    </row>
    <row r="55" spans="1:4" ht="12.75">
      <c r="A55" s="4">
        <v>78</v>
      </c>
      <c r="B55" s="20" t="s">
        <v>162</v>
      </c>
      <c r="C55">
        <f>COUNTIF(Atleti!E$2:E$3838,A55)</f>
        <v>0</v>
      </c>
      <c r="D55">
        <f>COUNTIF(Arrivi!F$2:F$3548,B55)</f>
        <v>0</v>
      </c>
    </row>
    <row r="56" spans="1:4" ht="12.75">
      <c r="A56" s="4">
        <v>2</v>
      </c>
      <c r="B56" s="20" t="s">
        <v>95</v>
      </c>
      <c r="C56">
        <f>COUNTIF(Atleti!E$2:E$3838,A56)</f>
        <v>9</v>
      </c>
      <c r="D56">
        <f>COUNTIF(Arrivi!F$2:F$3548,B56)</f>
        <v>3</v>
      </c>
    </row>
    <row r="57" spans="1:4" ht="12.75">
      <c r="A57" s="4">
        <v>43</v>
      </c>
      <c r="B57" s="20" t="s">
        <v>153</v>
      </c>
      <c r="C57">
        <f>COUNTIF(Atleti!E$2:E$3838,A57)</f>
        <v>0</v>
      </c>
      <c r="D57">
        <f>COUNTIF(Arrivi!F$2:F$3548,B57)</f>
        <v>0</v>
      </c>
    </row>
    <row r="58" spans="1:4" ht="12.75">
      <c r="A58" s="4">
        <v>27</v>
      </c>
      <c r="B58" s="20" t="s">
        <v>114</v>
      </c>
      <c r="C58">
        <f>COUNTIF(Atleti!E$2:E$3838,A58)</f>
        <v>0</v>
      </c>
      <c r="D58">
        <f>COUNTIF(Arrivi!F$2:F$3548,B58)</f>
        <v>0</v>
      </c>
    </row>
    <row r="59" spans="1:4" ht="12.75">
      <c r="A59" s="4">
        <v>87</v>
      </c>
      <c r="B59" s="20" t="s">
        <v>178</v>
      </c>
      <c r="C59">
        <f>COUNTIF(Atleti!E$2:E$3838,A59)</f>
        <v>1</v>
      </c>
      <c r="D59">
        <f>COUNTIF(Arrivi!F$2:F$3548,B59)</f>
        <v>1</v>
      </c>
    </row>
    <row r="60" spans="1:4" ht="12.75">
      <c r="A60" s="4">
        <v>88</v>
      </c>
      <c r="B60" s="20" t="s">
        <v>179</v>
      </c>
      <c r="C60">
        <f>COUNTIF(Atleti!E$2:E$3838,A60)</f>
        <v>0</v>
      </c>
      <c r="D60">
        <f>COUNTIF(Arrivi!F$2:F$3548,B60)</f>
        <v>0</v>
      </c>
    </row>
    <row r="61" spans="1:4" ht="12.75">
      <c r="A61" s="4">
        <v>1</v>
      </c>
      <c r="B61" s="20" t="s">
        <v>94</v>
      </c>
      <c r="C61">
        <f>COUNTIF(Atleti!E$2:E$3838,A61)</f>
        <v>7</v>
      </c>
      <c r="D61">
        <f>COUNTIF(Arrivi!F$2:F$3548,B61)</f>
        <v>4</v>
      </c>
    </row>
    <row r="62" spans="1:4" ht="12.75">
      <c r="A62" s="4">
        <v>75</v>
      </c>
      <c r="B62" s="20" t="s">
        <v>144</v>
      </c>
      <c r="C62">
        <f>COUNTIF(Atleti!E$2:E$3838,A62)</f>
        <v>0</v>
      </c>
      <c r="D62">
        <f>COUNTIF(Arrivi!F$2:F$3548,B62)</f>
        <v>0</v>
      </c>
    </row>
    <row r="63" spans="1:4" ht="12.75">
      <c r="A63" s="4">
        <v>30</v>
      </c>
      <c r="B63" s="20" t="s">
        <v>116</v>
      </c>
      <c r="C63">
        <f>COUNTIF(Atleti!E$2:E$3838,A63)</f>
        <v>0</v>
      </c>
      <c r="D63">
        <f>COUNTIF(Arrivi!F$2:F$3548,B63)</f>
        <v>0</v>
      </c>
    </row>
    <row r="64" spans="1:4" ht="12.75">
      <c r="A64" s="4">
        <v>76</v>
      </c>
      <c r="B64" s="20" t="s">
        <v>123</v>
      </c>
      <c r="C64">
        <f>COUNTIF(Atleti!E$2:E$3838,A64)</f>
        <v>0</v>
      </c>
      <c r="D64">
        <f>COUNTIF(Arrivi!F$2:F$3548,B64)</f>
        <v>0</v>
      </c>
    </row>
    <row r="65" spans="1:4" ht="12.75">
      <c r="A65" s="4">
        <v>40</v>
      </c>
      <c r="B65" s="20" t="s">
        <v>147</v>
      </c>
      <c r="C65">
        <f>COUNTIF(Atleti!E$2:E$3838,A65)</f>
        <v>0</v>
      </c>
      <c r="D65">
        <f>COUNTIF(Arrivi!F$2:F$3548,B65)</f>
        <v>0</v>
      </c>
    </row>
    <row r="66" spans="1:4" ht="12.75">
      <c r="A66" s="4">
        <v>13</v>
      </c>
      <c r="B66" s="20" t="s">
        <v>165</v>
      </c>
      <c r="C66">
        <f>COUNTIF(Atleti!E$2:E$3838,A66)</f>
        <v>1</v>
      </c>
      <c r="D66">
        <f>COUNTIF(Arrivi!F$2:F$3548,B66)</f>
        <v>1</v>
      </c>
    </row>
    <row r="67" spans="1:4" ht="12.75">
      <c r="A67" s="4">
        <v>80</v>
      </c>
      <c r="B67" s="20" t="s">
        <v>164</v>
      </c>
      <c r="C67">
        <f>COUNTIF(Atleti!E$2:E$3838,A67)</f>
        <v>0</v>
      </c>
      <c r="D67">
        <f>COUNTIF(Arrivi!F$2:F$3548,B67)</f>
        <v>0</v>
      </c>
    </row>
    <row r="68" spans="1:4" ht="12.75">
      <c r="A68" s="4">
        <v>103</v>
      </c>
      <c r="B68" s="20" t="s">
        <v>324</v>
      </c>
      <c r="C68">
        <f>COUNTIF(Atleti!E$2:E$3838,A68)</f>
        <v>2</v>
      </c>
      <c r="D68">
        <f>COUNTIF(Arrivi!F$2:F$3548,B68)</f>
        <v>2</v>
      </c>
    </row>
    <row r="69" spans="1:4" ht="12.75">
      <c r="A69" s="4">
        <v>8</v>
      </c>
      <c r="B69" s="20" t="s">
        <v>100</v>
      </c>
      <c r="C69">
        <f>COUNTIF(Atleti!E$2:E$3838,A69)</f>
        <v>3</v>
      </c>
      <c r="D69">
        <f>COUNTIF(Arrivi!F$2:F$3548,B69)</f>
        <v>3</v>
      </c>
    </row>
    <row r="70" spans="1:4" ht="12.75">
      <c r="A70" s="4">
        <v>21</v>
      </c>
      <c r="B70" s="20" t="s">
        <v>108</v>
      </c>
      <c r="C70">
        <f>COUNTIF(Atleti!E$2:E$3838,A70)</f>
        <v>2</v>
      </c>
      <c r="D70">
        <f>COUNTIF(Arrivi!F$2:F$3548,B70)</f>
        <v>2</v>
      </c>
    </row>
    <row r="71" spans="1:4" ht="12.75">
      <c r="A71" s="4">
        <v>52</v>
      </c>
      <c r="B71" s="20" t="s">
        <v>128</v>
      </c>
      <c r="C71">
        <f>COUNTIF(Atleti!E$2:E$3838,A71)</f>
        <v>0</v>
      </c>
      <c r="D71">
        <f>COUNTIF(Arrivi!F$2:F$3548,B71)</f>
        <v>0</v>
      </c>
    </row>
    <row r="72" spans="1:4" ht="12.75">
      <c r="A72" s="4">
        <v>66</v>
      </c>
      <c r="B72" s="20" t="s">
        <v>154</v>
      </c>
      <c r="C72">
        <f>COUNTIF(Atleti!E$2:E$3838,A72)</f>
        <v>1</v>
      </c>
      <c r="D72">
        <f>COUNTIF(Arrivi!F$2:F$3548,B72)</f>
        <v>0</v>
      </c>
    </row>
    <row r="73" spans="1:4" ht="12.75">
      <c r="A73" s="4">
        <v>101</v>
      </c>
      <c r="B73" s="20" t="s">
        <v>191</v>
      </c>
      <c r="C73">
        <f>COUNTIF(Atleti!E$2:E$3838,A73)</f>
        <v>0</v>
      </c>
      <c r="D73">
        <f>COUNTIF(Arrivi!F$2:F$3548,B73)</f>
        <v>0</v>
      </c>
    </row>
    <row r="74" spans="1:4" ht="12.75">
      <c r="A74" s="4">
        <v>63</v>
      </c>
      <c r="B74" s="20" t="s">
        <v>149</v>
      </c>
      <c r="C74">
        <f>COUNTIF(Atleti!E$2:E$3838,A74)</f>
        <v>0</v>
      </c>
      <c r="D74">
        <f>COUNTIF(Arrivi!F$2:F$3548,B74)</f>
        <v>0</v>
      </c>
    </row>
    <row r="75" spans="1:4" ht="12.75">
      <c r="A75" s="4">
        <v>97</v>
      </c>
      <c r="B75" s="20" t="s">
        <v>188</v>
      </c>
      <c r="C75">
        <f>COUNTIF(Atleti!E$2:E$3838,A75)</f>
        <v>0</v>
      </c>
      <c r="D75">
        <f>COUNTIF(Arrivi!F$2:F$3548,B75)</f>
        <v>0</v>
      </c>
    </row>
    <row r="76" spans="1:4" ht="12.75">
      <c r="A76" s="4">
        <v>35</v>
      </c>
      <c r="B76" s="20" t="s">
        <v>119</v>
      </c>
      <c r="C76">
        <f>COUNTIF(Atleti!E$2:E$3838,A76)</f>
        <v>0</v>
      </c>
      <c r="D76">
        <f>COUNTIF(Arrivi!F$2:F$3548,B76)</f>
        <v>0</v>
      </c>
    </row>
    <row r="77" spans="1:4" ht="12.75">
      <c r="A77" s="4">
        <v>82</v>
      </c>
      <c r="B77" s="20" t="s">
        <v>170</v>
      </c>
      <c r="C77">
        <f>COUNTIF(Atleti!E$2:E$3838,A77)</f>
        <v>6</v>
      </c>
      <c r="D77">
        <f>COUNTIF(Arrivi!F$2:F$3548,B77)</f>
        <v>6</v>
      </c>
    </row>
    <row r="78" spans="1:4" ht="12.75">
      <c r="A78" s="4">
        <v>85</v>
      </c>
      <c r="B78" s="20" t="s">
        <v>176</v>
      </c>
      <c r="C78">
        <f>COUNTIF(Atleti!E$2:E$3838,A78)</f>
        <v>0</v>
      </c>
      <c r="D78">
        <f>COUNTIF(Arrivi!F$2:F$3548,B78)</f>
        <v>0</v>
      </c>
    </row>
    <row r="79" spans="1:4" ht="12.75">
      <c r="A79" s="4">
        <v>94</v>
      </c>
      <c r="B79" s="20" t="s">
        <v>185</v>
      </c>
      <c r="C79">
        <f>COUNTIF(Atleti!E$2:E$3838,A79)</f>
        <v>0</v>
      </c>
      <c r="D79">
        <f>COUNTIF(Arrivi!F$2:F$3548,B79)</f>
        <v>0</v>
      </c>
    </row>
    <row r="80" spans="1:4" ht="12.75">
      <c r="A80" s="4">
        <v>33</v>
      </c>
      <c r="B80" s="20" t="s">
        <v>297</v>
      </c>
      <c r="C80">
        <f>COUNTIF(Atleti!E$2:E$3838,A80)</f>
        <v>1</v>
      </c>
      <c r="D80">
        <f>COUNTIF(Arrivi!F$2:F$3548,B80)</f>
        <v>1</v>
      </c>
    </row>
    <row r="81" spans="1:4" ht="12.75">
      <c r="A81" s="4">
        <v>34</v>
      </c>
      <c r="B81" s="20" t="s">
        <v>118</v>
      </c>
      <c r="C81">
        <f>COUNTIF(Atleti!E$2:E$3838,A81)</f>
        <v>0</v>
      </c>
      <c r="D81">
        <f>COUNTIF(Arrivi!F$2:F$3548,B81)</f>
        <v>0</v>
      </c>
    </row>
    <row r="82" spans="1:4" ht="12.75">
      <c r="A82" s="4">
        <v>65</v>
      </c>
      <c r="B82" s="20" t="s">
        <v>136</v>
      </c>
      <c r="C82">
        <f>COUNTIF(Atleti!E$2:E$3838,A82)</f>
        <v>0</v>
      </c>
      <c r="D82">
        <f>COUNTIF(Arrivi!F$2:F$3548,B82)</f>
        <v>0</v>
      </c>
    </row>
    <row r="83" spans="1:4" ht="12.75">
      <c r="A83" s="4">
        <v>74</v>
      </c>
      <c r="B83" s="20" t="s">
        <v>143</v>
      </c>
      <c r="C83">
        <f>COUNTIF(Atleti!E$2:E$3838,A83)</f>
        <v>0</v>
      </c>
      <c r="D83">
        <f>COUNTIF(Arrivi!F$2:F$3548,B83)</f>
        <v>0</v>
      </c>
    </row>
    <row r="84" spans="1:4" ht="12.75">
      <c r="A84" s="4">
        <v>83</v>
      </c>
      <c r="B84" s="20" t="s">
        <v>174</v>
      </c>
      <c r="C84">
        <f>COUNTIF(Atleti!E$2:E$3838,A84)</f>
        <v>0</v>
      </c>
      <c r="D84">
        <f>COUNTIF(Arrivi!F$2:F$3548,B84)</f>
        <v>0</v>
      </c>
    </row>
    <row r="85" spans="1:4" ht="12.75">
      <c r="A85" s="4">
        <v>5</v>
      </c>
      <c r="B85" s="20" t="s">
        <v>99</v>
      </c>
      <c r="C85">
        <f>COUNTIF(Atleti!E$2:E$3838,A85)</f>
        <v>3</v>
      </c>
      <c r="D85">
        <f>COUNTIF(Arrivi!F$2:F$3548,B85)</f>
        <v>3</v>
      </c>
    </row>
    <row r="86" spans="1:4" ht="12.75">
      <c r="A86" s="4">
        <v>10</v>
      </c>
      <c r="B86" s="20" t="s">
        <v>156</v>
      </c>
      <c r="C86">
        <f>COUNTIF(Atleti!E$2:E$3838,A86)</f>
        <v>2</v>
      </c>
      <c r="D86">
        <f>COUNTIF(Arrivi!F$2:F$3548,B86)</f>
        <v>2</v>
      </c>
    </row>
    <row r="87" spans="1:4" ht="12.75">
      <c r="A87" s="4">
        <v>41</v>
      </c>
      <c r="B87" s="20" t="s">
        <v>160</v>
      </c>
      <c r="C87">
        <f>COUNTIF(Atleti!E$2:E$3838,A87)</f>
        <v>0</v>
      </c>
      <c r="D87">
        <f>COUNTIF(Arrivi!F$2:F$3548,B87)</f>
        <v>0</v>
      </c>
    </row>
    <row r="88" spans="1:4" ht="12.75">
      <c r="A88" s="4">
        <v>60</v>
      </c>
      <c r="B88" s="20" t="s">
        <v>133</v>
      </c>
      <c r="C88">
        <f>COUNTIF(Atleti!E$2:E$3838,A88)</f>
        <v>0</v>
      </c>
      <c r="D88">
        <f>COUNTIF(Arrivi!F$2:F$3548,B88)</f>
        <v>0</v>
      </c>
    </row>
    <row r="89" spans="1:4" ht="12.75">
      <c r="A89" s="4">
        <v>11</v>
      </c>
      <c r="B89" s="20" t="s">
        <v>102</v>
      </c>
      <c r="C89">
        <f>COUNTIF(Atleti!E$2:E$3838,A89)</f>
        <v>5</v>
      </c>
      <c r="D89">
        <f>COUNTIF(Arrivi!F$2:F$3548,B89)</f>
        <v>5</v>
      </c>
    </row>
    <row r="90" spans="1:4" ht="12.75">
      <c r="A90" s="4">
        <v>28</v>
      </c>
      <c r="B90" s="20" t="s">
        <v>155</v>
      </c>
      <c r="C90">
        <f>COUNTIF(Atleti!E$2:E$3838,A90)</f>
        <v>6</v>
      </c>
      <c r="D90">
        <f>COUNTIF(Arrivi!F$2:F$3548,B90)</f>
        <v>6</v>
      </c>
    </row>
    <row r="91" spans="1:4" ht="12.75">
      <c r="A91" s="4">
        <v>55</v>
      </c>
      <c r="B91" s="20" t="s">
        <v>130</v>
      </c>
      <c r="C91">
        <f>COUNTIF(Atleti!E$2:E$3838,A91)</f>
        <v>1</v>
      </c>
      <c r="D91">
        <f>COUNTIF(Arrivi!F$2:F$3548,B91)</f>
        <v>1</v>
      </c>
    </row>
    <row r="92" spans="1:4" ht="12.75">
      <c r="A92" s="4">
        <v>98</v>
      </c>
      <c r="B92" s="20" t="s">
        <v>189</v>
      </c>
      <c r="C92">
        <f>COUNTIF(Atleti!E$2:E$3838,A92)</f>
        <v>1</v>
      </c>
      <c r="D92">
        <f>COUNTIF(Arrivi!F$2:F$3548,B92)</f>
        <v>1</v>
      </c>
    </row>
    <row r="93" spans="1:4" ht="12.75">
      <c r="A93" s="4">
        <v>62</v>
      </c>
      <c r="B93" s="20" t="s">
        <v>135</v>
      </c>
      <c r="C93">
        <f>COUNTIF(Atleti!E$2:E$3838,A93)</f>
        <v>0</v>
      </c>
      <c r="D93">
        <f>COUNTIF(Arrivi!F$2:F$3548,B93)</f>
        <v>0</v>
      </c>
    </row>
    <row r="94" spans="1:4" ht="12.75">
      <c r="A94" s="4">
        <v>39</v>
      </c>
      <c r="B94" s="20" t="s">
        <v>122</v>
      </c>
      <c r="C94">
        <f>COUNTIF(Atleti!E$2:E$3838,A94)</f>
        <v>1</v>
      </c>
      <c r="D94">
        <f>COUNTIF(Arrivi!F$2:F$3548,B94)</f>
        <v>1</v>
      </c>
    </row>
    <row r="95" spans="1:4" ht="12.75">
      <c r="A95" s="4">
        <v>69</v>
      </c>
      <c r="B95" s="20" t="s">
        <v>139</v>
      </c>
      <c r="C95">
        <f>COUNTIF(Atleti!E$2:E$3838,A95)</f>
        <v>0</v>
      </c>
      <c r="D95">
        <f>COUNTIF(Arrivi!F$2:F$3548,B95)</f>
        <v>0</v>
      </c>
    </row>
    <row r="96" spans="1:4" ht="12.75">
      <c r="A96" s="4">
        <v>68</v>
      </c>
      <c r="B96" s="20" t="s">
        <v>138</v>
      </c>
      <c r="C96">
        <f>COUNTIF(Atleti!E$2:E$3838,A96)</f>
        <v>0</v>
      </c>
      <c r="D96">
        <f>COUNTIF(Arrivi!F$2:F$3548,B96)</f>
        <v>0</v>
      </c>
    </row>
    <row r="97" spans="1:4" ht="12.75">
      <c r="A97" s="4">
        <v>26</v>
      </c>
      <c r="B97" s="20" t="s">
        <v>113</v>
      </c>
      <c r="C97">
        <f>COUNTIF(Atleti!E$2:E$3838,A97)</f>
        <v>2</v>
      </c>
      <c r="D97">
        <f>COUNTIF(Arrivi!F$2:F$3548,B97)</f>
        <v>1</v>
      </c>
    </row>
    <row r="98" spans="1:4" ht="12.75">
      <c r="A98" s="4">
        <v>44</v>
      </c>
      <c r="B98" s="20" t="s">
        <v>157</v>
      </c>
      <c r="C98">
        <f>COUNTIF(Atleti!E$2:E$3838,A98)</f>
        <v>2</v>
      </c>
      <c r="D98">
        <f>COUNTIF(Arrivi!F$2:F$3548,B98)</f>
        <v>2</v>
      </c>
    </row>
    <row r="99" spans="1:4" ht="12.75">
      <c r="A99" s="4">
        <v>29</v>
      </c>
      <c r="B99" s="20" t="s">
        <v>115</v>
      </c>
      <c r="C99">
        <f>COUNTIF(Atleti!E$2:E$3838,A99)</f>
        <v>2</v>
      </c>
      <c r="D99">
        <f>COUNTIF(Arrivi!F$2:F$3548,B99)</f>
        <v>2</v>
      </c>
    </row>
    <row r="100" spans="1:4" ht="12.75">
      <c r="A100" s="4">
        <v>61</v>
      </c>
      <c r="B100" s="20" t="s">
        <v>134</v>
      </c>
      <c r="C100">
        <f>COUNTIF(Atleti!E$2:E$3838,A100)</f>
        <v>0</v>
      </c>
      <c r="D100">
        <f>COUNTIF(Arrivi!F$2:F$3548,B100)</f>
        <v>0</v>
      </c>
    </row>
    <row r="101" spans="1:4" ht="12.75">
      <c r="A101" s="4">
        <v>31</v>
      </c>
      <c r="B101" s="20" t="s">
        <v>146</v>
      </c>
      <c r="C101">
        <f>COUNTIF(Atleti!E$2:E$3838,A101)</f>
        <v>0</v>
      </c>
      <c r="D101">
        <f>COUNTIF(Arrivi!F$2:F$3548,B101)</f>
        <v>0</v>
      </c>
    </row>
    <row r="102" spans="1:4" ht="12.75">
      <c r="A102" s="4">
        <v>19</v>
      </c>
      <c r="B102" s="20" t="s">
        <v>107</v>
      </c>
      <c r="C102">
        <f>COUNTIF(Atleti!E$2:E$3838,A102)</f>
        <v>2</v>
      </c>
      <c r="D102">
        <f>COUNTIF(Arrivi!F$2:F$3548,B102)</f>
        <v>1</v>
      </c>
    </row>
    <row r="103" spans="1:4" ht="12.75">
      <c r="A103" s="4">
        <v>36</v>
      </c>
      <c r="B103" s="20" t="s">
        <v>120</v>
      </c>
      <c r="C103">
        <f>COUNTIF(Atleti!E$2:E$3838,A103)</f>
        <v>0</v>
      </c>
      <c r="D103">
        <f>COUNTIF(Arrivi!F$2:F$3548,B103)</f>
        <v>0</v>
      </c>
    </row>
    <row r="104" spans="1:4" ht="12.75">
      <c r="A104" s="4">
        <v>95</v>
      </c>
      <c r="B104" s="20" t="s">
        <v>186</v>
      </c>
      <c r="C104">
        <f>COUNTIF(Atleti!E$2:E$3838,A104)</f>
        <v>0</v>
      </c>
      <c r="D104">
        <f>COUNTIF(Arrivi!F$2:F$3548,B104)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0.3861111111111111</v>
      </c>
      <c r="E2" s="18">
        <v>38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0.3861111111111111</v>
      </c>
      <c r="E3" s="18">
        <v>38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0.3861111111111111</v>
      </c>
      <c r="E4" s="18">
        <v>38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0.3861111111111111</v>
      </c>
      <c r="E5" s="18">
        <v>38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0.3861111111111111</v>
      </c>
      <c r="E6" s="18">
        <v>38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0.3861111111111111</v>
      </c>
      <c r="E7" s="18">
        <v>38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0.3861111111111111</v>
      </c>
      <c r="E8" s="18">
        <v>38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0.3861111111111111</v>
      </c>
      <c r="E9" s="18">
        <v>38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04"/>
  <sheetViews>
    <sheetView workbookViewId="0" topLeftCell="A1">
      <pane ySplit="1" topLeftCell="BM78" activePane="bottomLeft" state="frozen"/>
      <selection pane="topLeft" activeCell="A1" sqref="A1"/>
      <selection pane="bottomLeft" activeCell="C94" sqref="C94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0.45743055555794854</v>
      </c>
      <c r="B2" s="8">
        <v>421</v>
      </c>
      <c r="C2" t="str">
        <f>VLOOKUP(B2,Atleti!A$2:B$900,2,FALSE)</f>
        <v>BOTTI SAURO</v>
      </c>
      <c r="D2" s="8" t="str">
        <f>VLOOKUP(B2,Atleti!A$2:D$900,4,FALSE)</f>
        <v>B</v>
      </c>
      <c r="E2" s="16">
        <f>A2-VLOOKUP(D2,Categorie!A$2:D$20,4,FALSE)</f>
        <v>0.07131944444683741</v>
      </c>
      <c r="F2" s="20" t="str">
        <f>VLOOKUP(B2,Atleti!A$2:F$900,6,FALSE)</f>
        <v>TEAM SCOTT-PASQUINI</v>
      </c>
      <c r="G2" t="str">
        <f>VLOOKUP(B2,Atleti!A$2:G$900,7,FALSE)</f>
        <v>FCI</v>
      </c>
    </row>
    <row r="3" spans="1:7" ht="12.75">
      <c r="A3" s="16">
        <v>0.45743055555878925</v>
      </c>
      <c r="B3" s="8">
        <v>495</v>
      </c>
      <c r="C3" t="str">
        <f>VLOOKUP(B3,Atleti!A$2:B$900,2,FALSE)</f>
        <v>CORSETTI NICOLA</v>
      </c>
      <c r="D3" s="8" t="str">
        <f>VLOOKUP(B3,Atleti!A$2:D$900,4,FALSE)</f>
        <v>A</v>
      </c>
      <c r="E3" s="16">
        <f>A3-VLOOKUP(D3,Categorie!A$2:D$20,4,FALSE)</f>
        <v>0.07131944444767813</v>
      </c>
      <c r="F3" s="20" t="str">
        <f>VLOOKUP(B3,Atleti!A$2:F$900,6,FALSE)</f>
        <v>CICLI LIVI</v>
      </c>
      <c r="G3" t="str">
        <f>VLOOKUP(B3,Atleti!A$2:G$900,7,FALSE)</f>
        <v>FCI</v>
      </c>
    </row>
    <row r="4" spans="1:7" ht="12.75">
      <c r="A4" s="16">
        <v>0.4574999999967986</v>
      </c>
      <c r="B4" s="8">
        <v>420</v>
      </c>
      <c r="C4" t="str">
        <f>VLOOKUP(B4,Atleti!A$2:B$900,2,FALSE)</f>
        <v>BURZI VEGA</v>
      </c>
      <c r="D4" s="8" t="str">
        <f>VLOOKUP(B4,Atleti!A$2:D$900,4,FALSE)</f>
        <v>B</v>
      </c>
      <c r="E4" s="16">
        <f>A4-VLOOKUP(D4,Categorie!A$2:D$20,4,FALSE)</f>
        <v>0.07138888888568745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0.4600694444452529</v>
      </c>
      <c r="B5" s="8">
        <v>469</v>
      </c>
      <c r="C5" t="str">
        <f>VLOOKUP(B5,Atleti!A$2:B$900,2,FALSE)</f>
        <v>FATICHENTI LEONARDO</v>
      </c>
      <c r="D5" s="8" t="str">
        <f>VLOOKUP(B5,Atleti!A$2:D$900,4,FALSE)</f>
        <v>B</v>
      </c>
      <c r="E5" s="16">
        <f>A5-VLOOKUP(D5,Categorie!A$2:D$20,4,FALSE)</f>
        <v>0.07395833333414176</v>
      </c>
      <c r="F5" s="20" t="str">
        <f>VLOOKUP(B5,Atleti!A$2:F$900,6,FALSE)</f>
        <v>TEAM SCOTT-PASQUINI</v>
      </c>
      <c r="G5" t="str">
        <f>VLOOKUP(B5,Atleti!A$2:G$900,7,FALSE)</f>
        <v>FCI</v>
      </c>
    </row>
    <row r="6" spans="1:7" ht="12.75">
      <c r="A6" s="16">
        <v>0.46012731481459923</v>
      </c>
      <c r="B6" s="8">
        <v>494</v>
      </c>
      <c r="C6" t="str">
        <f>VLOOKUP(B6,Atleti!A$2:B$900,2,FALSE)</f>
        <v>BIANCONI GUIDO</v>
      </c>
      <c r="D6" s="8" t="str">
        <f>VLOOKUP(B6,Atleti!A$2:D$900,4,FALSE)</f>
        <v>B</v>
      </c>
      <c r="E6" s="16">
        <f>A6-VLOOKUP(D6,Categorie!A$2:D$20,4,FALSE)</f>
        <v>0.0740162037034881</v>
      </c>
      <c r="F6" s="20" t="str">
        <f>VLOOKUP(B6,Atleti!A$2:F$900,6,FALSE)</f>
        <v>MTB CASENTINO</v>
      </c>
      <c r="G6" t="str">
        <f>VLOOKUP(B6,Atleti!A$2:G$900,7,FALSE)</f>
        <v>UISP</v>
      </c>
    </row>
    <row r="7" spans="1:7" ht="12.75">
      <c r="A7" s="16">
        <v>0.46054398148407927</v>
      </c>
      <c r="B7" s="8">
        <v>454</v>
      </c>
      <c r="C7" t="str">
        <f>VLOOKUP(B7,Atleti!A$2:B$900,2,FALSE)</f>
        <v>PAPERINI GIANPIERO</v>
      </c>
      <c r="D7" s="8" t="str">
        <f>VLOOKUP(B7,Atleti!A$2:D$900,4,FALSE)</f>
        <v>C</v>
      </c>
      <c r="E7" s="16">
        <f>A7-VLOOKUP(D7,Categorie!A$2:D$20,4,FALSE)</f>
        <v>0.07443287037296814</v>
      </c>
      <c r="F7" s="20" t="str">
        <f>VLOOKUP(B7,Atleti!A$2:F$900,6,FALSE)</f>
        <v>TENTICICLISMO</v>
      </c>
      <c r="G7" t="str">
        <f>VLOOKUP(B7,Atleti!A$2:G$900,7,FALSE)</f>
        <v>AICS</v>
      </c>
    </row>
    <row r="8" spans="1:7" ht="12.75">
      <c r="A8" s="16">
        <v>0.46062499999970896</v>
      </c>
      <c r="B8" s="8">
        <v>458</v>
      </c>
      <c r="C8" t="str">
        <f>VLOOKUP(B8,Atleti!A$2:B$900,2,FALSE)</f>
        <v>SADOTTI LUCA</v>
      </c>
      <c r="D8" s="8" t="str">
        <f>VLOOKUP(B8,Atleti!A$2:D$900,4,FALSE)</f>
        <v>D</v>
      </c>
      <c r="E8" s="16">
        <f>A8-VLOOKUP(D8,Categorie!A$2:D$20,4,FALSE)</f>
        <v>0.07451388888859783</v>
      </c>
      <c r="F8" s="20" t="str">
        <f>VLOOKUP(B8,Atleti!A$2:F$900,6,FALSE)</f>
        <v>DONKEY BIKE (FCI)</v>
      </c>
      <c r="G8" t="str">
        <f>VLOOKUP(B8,Atleti!A$2:G$900,7,FALSE)</f>
        <v>FCI</v>
      </c>
    </row>
    <row r="9" spans="1:7" ht="12.75">
      <c r="A9" s="16">
        <v>0.46128472222335404</v>
      </c>
      <c r="B9" s="8">
        <v>497</v>
      </c>
      <c r="C9" t="str">
        <f>VLOOKUP(B9,Atleti!A$2:B$900,2,FALSE)</f>
        <v>CIABATTI GIANPIERO</v>
      </c>
      <c r="D9" s="8" t="str">
        <f>VLOOKUP(B9,Atleti!A$2:D$900,4,FALSE)</f>
        <v>D</v>
      </c>
      <c r="E9" s="16">
        <f>A9-VLOOKUP(D9,Categorie!A$2:D$20,4,FALSE)</f>
        <v>0.07517361111224291</v>
      </c>
      <c r="F9" s="20" t="str">
        <f>VLOOKUP(B9,Atleti!A$2:F$900,6,FALSE)</f>
        <v>ERREPI TEAM 2005</v>
      </c>
      <c r="G9" t="str">
        <f>VLOOKUP(B9,Atleti!A$2:G$900,7,FALSE)</f>
        <v>UISP</v>
      </c>
    </row>
    <row r="10" spans="1:7" ht="12.75">
      <c r="A10" s="16">
        <v>0.4615625000005821</v>
      </c>
      <c r="B10" s="8">
        <v>426</v>
      </c>
      <c r="C10" t="str">
        <f>VLOOKUP(B10,Atleti!A$2:B$900,2,FALSE)</f>
        <v>GIORGINI STEFANO</v>
      </c>
      <c r="D10" s="8" t="str">
        <f>VLOOKUP(B10,Atleti!A$2:D$900,4,FALSE)</f>
        <v>C</v>
      </c>
      <c r="E10" s="16">
        <f>A10-VLOOKUP(D10,Categorie!A$2:D$20,4,FALSE)</f>
        <v>0.07545138888947095</v>
      </c>
      <c r="F10" s="20" t="str">
        <f>VLOOKUP(B10,Atleti!A$2:F$900,6,FALSE)</f>
        <v>AVIS AIDO C. DEL LAGO</v>
      </c>
      <c r="G10" t="str">
        <f>VLOOKUP(B10,Atleti!A$2:G$900,7,FALSE)</f>
        <v>FCI</v>
      </c>
    </row>
    <row r="11" spans="1:7" ht="12.75">
      <c r="A11" s="16">
        <v>0.4617245370391174</v>
      </c>
      <c r="B11" s="8">
        <v>518</v>
      </c>
      <c r="C11" t="str">
        <f>VLOOKUP(B11,Atleti!A$2:B$900,2,FALSE)</f>
        <v>CORSETTI FRANCESCO</v>
      </c>
      <c r="D11" s="8" t="str">
        <f>VLOOKUP(B11,Atleti!A$2:D$900,4,FALSE)</f>
        <v>A</v>
      </c>
      <c r="E11" s="16">
        <f>A11-VLOOKUP(D11,Categorie!A$2:D$20,4,FALSE)</f>
        <v>0.0756134259280063</v>
      </c>
      <c r="F11" s="20" t="str">
        <f>VLOOKUP(B11,Atleti!A$2:F$900,6,FALSE)</f>
        <v>CICLI LIVI</v>
      </c>
      <c r="G11" t="str">
        <f>VLOOKUP(B11,Atleti!A$2:G$900,7,FALSE)</f>
        <v>FCI</v>
      </c>
    </row>
    <row r="12" spans="1:7" ht="12.75">
      <c r="A12" s="16">
        <v>0.4623495370396995</v>
      </c>
      <c r="B12" s="8">
        <v>435</v>
      </c>
      <c r="C12" t="str">
        <f>VLOOKUP(B12,Atleti!A$2:B$900,2,FALSE)</f>
        <v>LIGI NICOLA</v>
      </c>
      <c r="D12" s="8" t="str">
        <f>VLOOKUP(B12,Atleti!A$2:D$900,4,FALSE)</f>
        <v>B</v>
      </c>
      <c r="E12" s="16">
        <f>A12-VLOOKUP(D12,Categorie!A$2:D$20,4,FALSE)</f>
        <v>0.07623842592858837</v>
      </c>
      <c r="F12" s="20" t="str">
        <f>VLOOKUP(B12,Atleti!A$2:F$900,6,FALSE)</f>
        <v>GAUDENZI (FCI)</v>
      </c>
      <c r="G12" t="str">
        <f>VLOOKUP(B12,Atleti!A$2:G$900,7,FALSE)</f>
        <v>FCI</v>
      </c>
    </row>
    <row r="13" spans="1:7" ht="12.75">
      <c r="A13" s="16">
        <v>0.46313657407154096</v>
      </c>
      <c r="B13" s="8">
        <v>506</v>
      </c>
      <c r="C13" t="str">
        <f>VLOOKUP(B13,Atleti!A$2:B$900,2,FALSE)</f>
        <v>BIANCHI FABIO</v>
      </c>
      <c r="D13" s="8" t="str">
        <f>VLOOKUP(B13,Atleti!A$2:D$900,4,FALSE)</f>
        <v>B</v>
      </c>
      <c r="E13" s="16">
        <f>A13-VLOOKUP(D13,Categorie!A$2:D$20,4,FALSE)</f>
        <v>0.07702546296042984</v>
      </c>
      <c r="F13" s="20" t="str">
        <f>VLOOKUP(B13,Atleti!A$2:F$900,6,FALSE)</f>
        <v>CICLO CLUB QUOTA MILLE</v>
      </c>
      <c r="G13" t="str">
        <f>VLOOKUP(B13,Atleti!A$2:G$900,7,FALSE)</f>
        <v>UISP</v>
      </c>
    </row>
    <row r="14" spans="1:7" ht="12.75">
      <c r="A14" s="16">
        <v>0.4634722222253913</v>
      </c>
      <c r="B14" s="8">
        <v>410</v>
      </c>
      <c r="C14" t="str">
        <f>VLOOKUP(B14,Atleti!A$2:B$900,2,FALSE)</f>
        <v>MAZZUOLI MARCO</v>
      </c>
      <c r="D14" s="8" t="str">
        <f>VLOOKUP(B14,Atleti!A$2:D$900,4,FALSE)</f>
        <v>A</v>
      </c>
      <c r="E14" s="16">
        <f>A14-VLOOKUP(D14,Categorie!A$2:D$20,4,FALSE)</f>
        <v>0.07736111111428018</v>
      </c>
      <c r="F14" s="20" t="str">
        <f>VLOOKUP(B14,Atleti!A$2:F$900,6,FALSE)</f>
        <v>GALLUZZI (UDACE)</v>
      </c>
      <c r="G14" t="str">
        <f>VLOOKUP(B14,Atleti!A$2:G$900,7,FALSE)</f>
        <v>UDACE</v>
      </c>
    </row>
    <row r="15" spans="1:7" ht="12.75">
      <c r="A15" s="16">
        <v>0.46347222222352646</v>
      </c>
      <c r="B15" s="8">
        <v>520</v>
      </c>
      <c r="C15" t="str">
        <f>VLOOKUP(B15,Atleti!A$2:B$900,2,FALSE)</f>
        <v>GRADASSI ALESSANDRO</v>
      </c>
      <c r="D15" s="8" t="str">
        <f>VLOOKUP(B15,Atleti!A$2:D$900,4,FALSE)</f>
        <v>B</v>
      </c>
      <c r="E15" s="16">
        <f>A15-VLOOKUP(D15,Categorie!A$2:D$20,4,FALSE)</f>
        <v>0.07736111111241534</v>
      </c>
      <c r="F15" s="20" t="str">
        <f>VLOOKUP(B15,Atleti!A$2:F$900,6,FALSE)</f>
        <v>SCOIATTOLI </v>
      </c>
      <c r="G15" t="str">
        <f>VLOOKUP(B15,Atleti!A$2:G$900,7,FALSE)</f>
        <v>UISP</v>
      </c>
    </row>
    <row r="16" spans="1:7" ht="12.75">
      <c r="A16" s="16">
        <v>0.4637384259258397</v>
      </c>
      <c r="B16" s="8">
        <v>467</v>
      </c>
      <c r="C16" t="str">
        <f>VLOOKUP(B16,Atleti!A$2:B$900,2,FALSE)</f>
        <v>CARDINALI FRANCESCO</v>
      </c>
      <c r="D16" s="8" t="str">
        <f>VLOOKUP(B16,Atleti!A$2:D$900,4,FALSE)</f>
        <v>A</v>
      </c>
      <c r="E16" s="16">
        <f>A16-VLOOKUP(D16,Categorie!A$2:D$20,4,FALSE)</f>
        <v>0.07762731481472857</v>
      </c>
      <c r="F16" s="20" t="str">
        <f>VLOOKUP(B16,Atleti!A$2:F$900,6,FALSE)</f>
        <v>F.A.R.E.-TENTICICLISMO</v>
      </c>
      <c r="G16" t="str">
        <f>VLOOKUP(B16,Atleti!A$2:G$900,7,FALSE)</f>
        <v>AICS</v>
      </c>
    </row>
    <row r="17" spans="1:7" ht="12.75">
      <c r="A17" s="16">
        <v>0.4643518518496421</v>
      </c>
      <c r="B17" s="8">
        <v>456</v>
      </c>
      <c r="C17" t="str">
        <f>VLOOKUP(B17,Atleti!A$2:B$900,2,FALSE)</f>
        <v>SENSERINI GIUSEPPE</v>
      </c>
      <c r="D17" s="8" t="str">
        <f>VLOOKUP(B17,Atleti!A$2:D$900,4,FALSE)</f>
        <v>E</v>
      </c>
      <c r="E17" s="16">
        <f>A17-VLOOKUP(D17,Categorie!A$2:D$20,4,FALSE)</f>
        <v>0.07824074073853099</v>
      </c>
      <c r="F17" s="20" t="str">
        <f>VLOOKUP(B17,Atleti!A$2:F$900,6,FALSE)</f>
        <v>TEAM SCOTT-PASQUINI</v>
      </c>
      <c r="G17" t="str">
        <f>VLOOKUP(B17,Atleti!A$2:G$900,7,FALSE)</f>
        <v>FCI</v>
      </c>
    </row>
    <row r="18" spans="1:7" ht="12.75">
      <c r="A18" s="16">
        <v>0.46465277778042946</v>
      </c>
      <c r="B18" s="8">
        <v>417</v>
      </c>
      <c r="C18" t="str">
        <f>VLOOKUP(B18,Atleti!A$2:B$900,2,FALSE)</f>
        <v>GIUSTINI PRIMO</v>
      </c>
      <c r="D18" s="8" t="str">
        <f>VLOOKUP(B18,Atleti!A$2:D$900,4,FALSE)</f>
        <v>D</v>
      </c>
      <c r="E18" s="16">
        <f>A18-VLOOKUP(D18,Categorie!A$2:D$20,4,FALSE)</f>
        <v>0.07854166666931833</v>
      </c>
      <c r="F18" s="20" t="str">
        <f>VLOOKUP(B18,Atleti!A$2:F$900,6,FALSE)</f>
        <v>TEAM D.BIKE (AICS)</v>
      </c>
      <c r="G18" t="str">
        <f>VLOOKUP(B18,Atleti!A$2:G$900,7,FALSE)</f>
        <v>AICS</v>
      </c>
    </row>
    <row r="19" spans="1:7" ht="12.75">
      <c r="A19" s="16">
        <v>0.4647222222192795</v>
      </c>
      <c r="B19" s="8">
        <v>462</v>
      </c>
      <c r="C19" t="str">
        <f>VLOOKUP(B19,Atleti!A$2:B$900,2,FALSE)</f>
        <v>PRIMAVERI GIANFRANCO</v>
      </c>
      <c r="D19" s="8" t="str">
        <f>VLOOKUP(B19,Atleti!A$2:D$900,4,FALSE)</f>
        <v>D</v>
      </c>
      <c r="E19" s="16">
        <f>A19-VLOOKUP(D19,Categorie!A$2:D$20,4,FALSE)</f>
        <v>0.07861111110816837</v>
      </c>
      <c r="F19" s="20" t="str">
        <f>VLOOKUP(B19,Atleti!A$2:F$900,6,FALSE)</f>
        <v>TEAM SCOTT-PASQUINI</v>
      </c>
      <c r="G19" t="str">
        <f>VLOOKUP(B19,Atleti!A$2:G$900,7,FALSE)</f>
        <v>FCI</v>
      </c>
    </row>
    <row r="20" spans="1:7" ht="12.75">
      <c r="A20" s="16">
        <v>0.46480324074218515</v>
      </c>
      <c r="B20" s="8">
        <v>409</v>
      </c>
      <c r="C20" t="str">
        <f>VLOOKUP(B20,Atleti!A$2:B$900,2,FALSE)</f>
        <v>MARRONI MARCO</v>
      </c>
      <c r="D20" s="8" t="str">
        <f>VLOOKUP(B20,Atleti!A$2:D$900,4,FALSE)</f>
        <v>B</v>
      </c>
      <c r="E20" s="16">
        <f>A20-VLOOKUP(D20,Categorie!A$2:D$20,4,FALSE)</f>
        <v>0.07869212963107403</v>
      </c>
      <c r="F20" s="20" t="str">
        <f>VLOOKUP(B20,Atleti!A$2:F$900,6,FALSE)</f>
        <v>MARYNEER CYCLES </v>
      </c>
      <c r="G20" t="str">
        <f>VLOOKUP(B20,Atleti!A$2:G$900,7,FALSE)</f>
        <v>UISP</v>
      </c>
    </row>
    <row r="21" spans="1:7" ht="12.75">
      <c r="A21" s="16">
        <v>0.4649305555576575</v>
      </c>
      <c r="B21" s="8">
        <v>493</v>
      </c>
      <c r="C21" t="str">
        <f>VLOOKUP(B21,Atleti!A$2:B$900,2,FALSE)</f>
        <v>CENNI ALESSANDRO</v>
      </c>
      <c r="D21" s="8" t="str">
        <f>VLOOKUP(B21,Atleti!A$2:D$900,4,FALSE)</f>
        <v>C</v>
      </c>
      <c r="E21" s="16">
        <f>A21-VLOOKUP(D21,Categorie!A$2:D$20,4,FALSE)</f>
        <v>0.07881944444654637</v>
      </c>
      <c r="F21" s="20" t="str">
        <f>VLOOKUP(B21,Atleti!A$2:F$900,6,FALSE)</f>
        <v>MTB CASENTINO</v>
      </c>
      <c r="G21" t="str">
        <f>VLOOKUP(B21,Atleti!A$2:G$900,7,FALSE)</f>
        <v>UISP</v>
      </c>
    </row>
    <row r="22" spans="1:7" ht="12.75">
      <c r="A22" s="16">
        <v>0.4651157407424762</v>
      </c>
      <c r="B22" s="8">
        <v>519</v>
      </c>
      <c r="C22" t="str">
        <f>VLOOKUP(B22,Atleti!A$2:B$900,2,FALSE)</f>
        <v>MOGAVERO FLAVIANO</v>
      </c>
      <c r="D22" s="8" t="str">
        <f>VLOOKUP(B22,Atleti!A$2:D$900,4,FALSE)</f>
        <v>B</v>
      </c>
      <c r="E22" s="16">
        <f>A22-VLOOKUP(D22,Categorie!A$2:D$20,4,FALSE)</f>
        <v>0.07900462963136506</v>
      </c>
      <c r="F22" s="20" t="str">
        <f>VLOOKUP(B22,Atleti!A$2:F$900,6,FALSE)</f>
        <v>DONKEY BIKE (UISP)</v>
      </c>
      <c r="G22" t="str">
        <f>VLOOKUP(B22,Atleti!A$2:G$900,7,FALSE)</f>
        <v>UISP</v>
      </c>
    </row>
    <row r="23" spans="1:7" ht="12.75">
      <c r="A23" s="16">
        <v>0.46511574074061135</v>
      </c>
      <c r="B23" s="8">
        <v>427</v>
      </c>
      <c r="C23" t="str">
        <f>VLOOKUP(B23,Atleti!A$2:B$900,2,FALSE)</f>
        <v>MARINELLI FERRETTINI STEFANO</v>
      </c>
      <c r="D23" s="8" t="str">
        <f>VLOOKUP(B23,Atleti!A$2:D$900,4,FALSE)</f>
        <v>C</v>
      </c>
      <c r="E23" s="16">
        <f>A23-VLOOKUP(D23,Categorie!A$2:D$20,4,FALSE)</f>
        <v>0.07900462962950022</v>
      </c>
      <c r="F23" s="20" t="str">
        <f>VLOOKUP(B23,Atleti!A$2:F$900,6,FALSE)</f>
        <v>AVIS AIDO C. DEL LAGO</v>
      </c>
      <c r="G23" t="str">
        <f>VLOOKUP(B23,Atleti!A$2:G$900,7,FALSE)</f>
        <v>FCI</v>
      </c>
    </row>
    <row r="24" spans="1:7" ht="12.75">
      <c r="A24" s="16">
        <v>0.4651157407433169</v>
      </c>
      <c r="B24" s="8">
        <v>447</v>
      </c>
      <c r="C24" t="str">
        <f>VLOOKUP(B24,Atleti!A$2:B$900,2,FALSE)</f>
        <v>ARCALENI CARLO</v>
      </c>
      <c r="D24" s="8" t="str">
        <f>VLOOKUP(B24,Atleti!A$2:D$900,4,FALSE)</f>
        <v>C</v>
      </c>
      <c r="E24" s="16">
        <f>A24-VLOOKUP(D24,Categorie!A$2:D$20,4,FALSE)</f>
        <v>0.07900462963220578</v>
      </c>
      <c r="F24" s="20" t="str">
        <f>VLOOKUP(B24,Atleti!A$2:F$900,6,FALSE)</f>
        <v>BIKELAND TEAM 2003</v>
      </c>
      <c r="G24" t="str">
        <f>VLOOKUP(B24,Atleti!A$2:G$900,7,FALSE)</f>
        <v>FCI</v>
      </c>
    </row>
    <row r="25" spans="1:7" ht="12.75">
      <c r="A25" s="16">
        <v>0.46511574074145207</v>
      </c>
      <c r="B25" s="8">
        <v>425</v>
      </c>
      <c r="C25" t="str">
        <f>VLOOKUP(B25,Atleti!A$2:B$900,2,FALSE)</f>
        <v>LAERA PAOLO</v>
      </c>
      <c r="D25" s="8" t="str">
        <f>VLOOKUP(B25,Atleti!A$2:D$900,4,FALSE)</f>
        <v>D</v>
      </c>
      <c r="E25" s="16">
        <f>A25-VLOOKUP(D25,Categorie!A$2:D$20,4,FALSE)</f>
        <v>0.07900462963034094</v>
      </c>
      <c r="F25" s="20" t="str">
        <f>VLOOKUP(B25,Atleti!A$2:F$900,6,FALSE)</f>
        <v>CICLI TESTI (FCI)</v>
      </c>
      <c r="G25" t="str">
        <f>VLOOKUP(B25,Atleti!A$2:G$900,7,FALSE)</f>
        <v>FCI</v>
      </c>
    </row>
    <row r="26" spans="1:7" ht="12.75">
      <c r="A26" s="16">
        <v>0.46556712962774327</v>
      </c>
      <c r="B26" s="8">
        <v>461</v>
      </c>
      <c r="C26" t="str">
        <f>VLOOKUP(B26,Atleti!A$2:B$900,2,FALSE)</f>
        <v>BECCI MORENO</v>
      </c>
      <c r="D26" s="8" t="str">
        <f>VLOOKUP(B26,Atleti!A$2:D$900,4,FALSE)</f>
        <v>E</v>
      </c>
      <c r="E26" s="16">
        <f>A26-VLOOKUP(D26,Categorie!A$2:D$20,4,FALSE)</f>
        <v>0.07945601851663214</v>
      </c>
      <c r="F26" s="20" t="str">
        <f>VLOOKUP(B26,Atleti!A$2:F$900,6,FALSE)</f>
        <v>SCOIATTOLI </v>
      </c>
      <c r="G26" t="str">
        <f>VLOOKUP(B26,Atleti!A$2:G$900,7,FALSE)</f>
        <v>UISP</v>
      </c>
    </row>
    <row r="27" spans="1:7" ht="12.75">
      <c r="A27" s="16">
        <v>0.4658680555585306</v>
      </c>
      <c r="B27" s="8">
        <v>401</v>
      </c>
      <c r="C27" t="str">
        <f>VLOOKUP(B27,Atleti!A$2:B$900,2,FALSE)</f>
        <v>FELICI LORENZO</v>
      </c>
      <c r="D27" s="8" t="str">
        <f>VLOOKUP(B27,Atleti!A$2:D$900,4,FALSE)</f>
        <v>B</v>
      </c>
      <c r="E27" s="16">
        <f>A27-VLOOKUP(D27,Categorie!A$2:D$20,4,FALSE)</f>
        <v>0.07975694444741949</v>
      </c>
      <c r="F27" s="20" t="str">
        <f>VLOOKUP(B27,Atleti!A$2:F$900,6,FALSE)</f>
        <v>DONKEY BIKE (FCI)</v>
      </c>
      <c r="G27" t="str">
        <f>VLOOKUP(B27,Atleti!A$2:G$900,7,FALSE)</f>
        <v>FCI</v>
      </c>
    </row>
    <row r="28" spans="1:7" ht="12.75">
      <c r="A28" s="16">
        <v>0.4659143518510973</v>
      </c>
      <c r="B28" s="8">
        <v>415</v>
      </c>
      <c r="C28" t="str">
        <f>VLOOKUP(B28,Atleti!A$2:B$900,2,FALSE)</f>
        <v>BARTOLOZZI MARCELLO</v>
      </c>
      <c r="D28" s="8" t="str">
        <f>VLOOKUP(B28,Atleti!A$2:D$900,4,FALSE)</f>
        <v>E</v>
      </c>
      <c r="E28" s="16">
        <f>A28-VLOOKUP(D28,Categorie!A$2:D$20,4,FALSE)</f>
        <v>0.07980324073998618</v>
      </c>
      <c r="F28" s="20" t="str">
        <f>VLOOKUP(B28,Atleti!A$2:F$900,6,FALSE)</f>
        <v>DONKEY BIKE (FCI)</v>
      </c>
      <c r="G28" t="str">
        <f>VLOOKUP(B28,Atleti!A$2:G$900,7,FALSE)</f>
        <v>FCI</v>
      </c>
    </row>
    <row r="29" spans="1:7" ht="12.75">
      <c r="A29" s="16">
        <v>0.46765046296059154</v>
      </c>
      <c r="B29" s="8">
        <v>477</v>
      </c>
      <c r="C29" t="str">
        <f>VLOOKUP(B29,Atleti!A$2:B$900,2,FALSE)</f>
        <v>GALLORINI STEFANO</v>
      </c>
      <c r="D29" s="8" t="str">
        <f>VLOOKUP(B29,Atleti!A$2:D$900,4,FALSE)</f>
        <v>D</v>
      </c>
      <c r="E29" s="16">
        <f>A29-VLOOKUP(D29,Categorie!A$2:D$20,4,FALSE)</f>
        <v>0.08153935184948041</v>
      </c>
      <c r="F29" s="20" t="str">
        <f>VLOOKUP(B29,Atleti!A$2:F$900,6,FALSE)</f>
        <v>F.A.R.E.-TENTICICLISMO</v>
      </c>
      <c r="G29" t="str">
        <f>VLOOKUP(B29,Atleti!A$2:G$900,7,FALSE)</f>
        <v>AICS</v>
      </c>
    </row>
    <row r="30" spans="1:7" ht="12.75">
      <c r="A30" s="16">
        <v>0.4677083333299379</v>
      </c>
      <c r="B30" s="8">
        <v>457</v>
      </c>
      <c r="C30" t="str">
        <f>VLOOKUP(B30,Atleti!A$2:B$900,2,FALSE)</f>
        <v>MALVISI MIRTO</v>
      </c>
      <c r="D30" s="8" t="str">
        <f>VLOOKUP(B30,Atleti!A$2:D$900,4,FALSE)</f>
        <v>C</v>
      </c>
      <c r="E30" s="16">
        <f>A30-VLOOKUP(D30,Categorie!A$2:D$20,4,FALSE)</f>
        <v>0.08159722221882676</v>
      </c>
      <c r="F30" s="20" t="str">
        <f>VLOOKUP(B30,Atleti!A$2:F$900,6,FALSE)</f>
        <v>GAUDENZI (FCI)</v>
      </c>
      <c r="G30" t="str">
        <f>VLOOKUP(B30,Atleti!A$2:G$900,7,FALSE)</f>
        <v>FCI</v>
      </c>
    </row>
    <row r="31" spans="1:7" ht="12.75">
      <c r="A31" s="16">
        <v>0.4677777777760639</v>
      </c>
      <c r="B31" s="8">
        <v>510</v>
      </c>
      <c r="C31" t="str">
        <f>VLOOKUP(B31,Atleti!A$2:B$900,2,FALSE)</f>
        <v>PIETRI ALESSANDRO</v>
      </c>
      <c r="D31" s="8" t="str">
        <f>VLOOKUP(B31,Atleti!A$2:D$900,4,FALSE)</f>
        <v>C</v>
      </c>
      <c r="E31" s="16">
        <f>A31-VLOOKUP(D31,Categorie!A$2:D$20,4,FALSE)</f>
        <v>0.08166666666495276</v>
      </c>
      <c r="F31" s="20" t="str">
        <f>VLOOKUP(B31,Atleti!A$2:F$900,6,FALSE)</f>
        <v>ASA</v>
      </c>
      <c r="G31" t="str">
        <f>VLOOKUP(B31,Atleti!A$2:G$900,7,FALSE)</f>
        <v>AICS</v>
      </c>
    </row>
    <row r="32" spans="1:7" ht="12.75">
      <c r="A32" s="16">
        <v>0.46857638889196096</v>
      </c>
      <c r="B32" s="8">
        <v>408</v>
      </c>
      <c r="C32" t="str">
        <f>VLOOKUP(B32,Atleti!A$2:B$900,2,FALSE)</f>
        <v>BUCCIARELLI MASSIMILIANO</v>
      </c>
      <c r="D32" s="8" t="str">
        <f>VLOOKUP(B32,Atleti!A$2:D$900,4,FALSE)</f>
        <v>C</v>
      </c>
      <c r="E32" s="16">
        <f>A32-VLOOKUP(D32,Categorie!A$2:D$20,4,FALSE)</f>
        <v>0.08246527778084983</v>
      </c>
      <c r="F32" s="20" t="str">
        <f>VLOOKUP(B32,Atleti!A$2:F$900,6,FALSE)</f>
        <v>F.A.R.E.-TENTICICLISMO</v>
      </c>
      <c r="G32" t="str">
        <f>VLOOKUP(B32,Atleti!A$2:G$900,7,FALSE)</f>
        <v>AICS</v>
      </c>
    </row>
    <row r="33" spans="1:7" ht="12.75">
      <c r="A33" s="16">
        <v>0.46921296296204673</v>
      </c>
      <c r="B33" s="8">
        <v>480</v>
      </c>
      <c r="C33" t="str">
        <f>VLOOKUP(B33,Atleti!A$2:B$900,2,FALSE)</f>
        <v>LANDUCCI ANDREA</v>
      </c>
      <c r="D33" s="8" t="str">
        <f>VLOOKUP(B33,Atleti!A$2:D$900,4,FALSE)</f>
        <v>C</v>
      </c>
      <c r="E33" s="16">
        <f>A33-VLOOKUP(D33,Categorie!A$2:D$20,4,FALSE)</f>
        <v>0.0831018518509356</v>
      </c>
      <c r="F33" s="20" t="str">
        <f>VLOOKUP(B33,Atleti!A$2:F$900,6,FALSE)</f>
        <v>F.A.R.E.-TENTICICLISMO</v>
      </c>
      <c r="G33" t="str">
        <f>VLOOKUP(B33,Atleti!A$2:G$900,7,FALSE)</f>
        <v>AICS</v>
      </c>
    </row>
    <row r="34" spans="1:7" ht="12.75">
      <c r="A34" s="16">
        <v>0.46924768518510973</v>
      </c>
      <c r="B34" s="8">
        <v>501</v>
      </c>
      <c r="C34" t="str">
        <f>VLOOKUP(B34,Atleti!A$2:B$900,2,FALSE)</f>
        <v>PANICHI FABIO</v>
      </c>
      <c r="D34" s="8" t="str">
        <f>VLOOKUP(B34,Atleti!A$2:D$900,4,FALSE)</f>
        <v>C</v>
      </c>
      <c r="E34" s="16">
        <f>A34-VLOOKUP(D34,Categorie!A$2:D$20,4,FALSE)</f>
        <v>0.0831365740739986</v>
      </c>
      <c r="F34" s="20" t="str">
        <f>VLOOKUP(B34,Atleti!A$2:F$900,6,FALSE)</f>
        <v>TEAM D.BIKE (FCI)</v>
      </c>
      <c r="G34" t="str">
        <f>VLOOKUP(B34,Atleti!A$2:G$900,7,FALSE)</f>
        <v>FCI</v>
      </c>
    </row>
    <row r="35" spans="1:7" ht="12.75">
      <c r="A35" s="16">
        <v>0.4693287037007394</v>
      </c>
      <c r="B35" s="8">
        <v>438</v>
      </c>
      <c r="C35" t="str">
        <f>VLOOKUP(B35,Atleti!A$2:B$900,2,FALSE)</f>
        <v>MEACCI NICO</v>
      </c>
      <c r="D35" s="8" t="str">
        <f>VLOOKUP(B35,Atleti!A$2:D$900,4,FALSE)</f>
        <v>C</v>
      </c>
      <c r="E35" s="16">
        <f>A35-VLOOKUP(D35,Categorie!A$2:D$20,4,FALSE)</f>
        <v>0.0832175925896283</v>
      </c>
      <c r="F35" s="20" t="str">
        <f>VLOOKUP(B35,Atleti!A$2:F$900,6,FALSE)</f>
        <v>VILLASTRADA</v>
      </c>
      <c r="G35" t="str">
        <f>VLOOKUP(B35,Atleti!A$2:G$900,7,FALSE)</f>
        <v>UISP</v>
      </c>
    </row>
    <row r="36" spans="1:7" ht="12.75">
      <c r="A36" s="16">
        <v>0.46945601851621177</v>
      </c>
      <c r="B36" s="8">
        <v>79</v>
      </c>
      <c r="C36" t="str">
        <f>VLOOKUP(B36,Atleti!A$2:B$900,2,FALSE)</f>
        <v>DUCHINI LODOVICO</v>
      </c>
      <c r="D36" s="8" t="str">
        <f>VLOOKUP(B36,Atleti!A$2:D$900,4,FALSE)</f>
        <v>C</v>
      </c>
      <c r="E36" s="16">
        <f>A36-VLOOKUP(D36,Categorie!A$2:D$20,4,FALSE)</f>
        <v>0.08334490740510064</v>
      </c>
      <c r="F36" s="20" t="str">
        <f>VLOOKUP(B36,Atleti!A$2:F$900,6,FALSE)</f>
        <v>DONKEY BIKE (UISP)</v>
      </c>
      <c r="G36" t="str">
        <f>VLOOKUP(B36,Atleti!A$2:G$900,7,FALSE)</f>
        <v>UISP</v>
      </c>
    </row>
    <row r="37" spans="1:7" ht="12.75">
      <c r="A37" s="16">
        <v>0.4695370370391174</v>
      </c>
      <c r="B37" s="8">
        <v>466</v>
      </c>
      <c r="C37" t="str">
        <f>VLOOKUP(B37,Atleti!A$2:B$900,2,FALSE)</f>
        <v>FALINI MAURIZIO</v>
      </c>
      <c r="D37" s="8" t="str">
        <f>VLOOKUP(B37,Atleti!A$2:D$900,4,FALSE)</f>
        <v>D</v>
      </c>
      <c r="E37" s="16">
        <f>A37-VLOOKUP(D37,Categorie!A$2:D$20,4,FALSE)</f>
        <v>0.0834259259280063</v>
      </c>
      <c r="F37" s="20" t="str">
        <f>VLOOKUP(B37,Atleti!A$2:F$900,6,FALSE)</f>
        <v>DONKEY BIKE (FCI)</v>
      </c>
      <c r="G37" t="str">
        <f>VLOOKUP(B37,Atleti!A$2:G$900,7,FALSE)</f>
        <v>FCI</v>
      </c>
    </row>
    <row r="38" spans="1:7" ht="12.75">
      <c r="A38" s="16">
        <v>0.4696180555547471</v>
      </c>
      <c r="B38" s="8">
        <v>507</v>
      </c>
      <c r="C38" t="str">
        <f>VLOOKUP(B38,Atleti!A$2:B$900,2,FALSE)</f>
        <v>TARQUINI LEONARDO</v>
      </c>
      <c r="D38" s="8" t="str">
        <f>VLOOKUP(B38,Atleti!A$2:D$900,4,FALSE)</f>
        <v>C</v>
      </c>
      <c r="E38" s="16">
        <f>A38-VLOOKUP(D38,Categorie!A$2:D$20,4,FALSE)</f>
        <v>0.08350694444363599</v>
      </c>
      <c r="F38" s="20" t="str">
        <f>VLOOKUP(B38,Atleti!A$2:F$900,6,FALSE)</f>
        <v>TENTICICLISMO</v>
      </c>
      <c r="G38" t="str">
        <f>VLOOKUP(B38,Atleti!A$2:G$900,7,FALSE)</f>
        <v>AICS</v>
      </c>
    </row>
    <row r="39" spans="1:7" ht="12.75">
      <c r="A39" s="16">
        <v>0.4697916666700621</v>
      </c>
      <c r="B39" s="8">
        <v>484</v>
      </c>
      <c r="C39" t="str">
        <f>VLOOKUP(B39,Atleti!A$2:B$900,2,FALSE)</f>
        <v>GREGORI ANTONIO</v>
      </c>
      <c r="D39" s="8" t="str">
        <f>VLOOKUP(B39,Atleti!A$2:D$900,4,FALSE)</f>
        <v>E</v>
      </c>
      <c r="E39" s="16">
        <f>A39-VLOOKUP(D39,Categorie!A$2:D$20,4,FALSE)</f>
        <v>0.08368055555895099</v>
      </c>
      <c r="F39" s="20" t="str">
        <f>VLOOKUP(B39,Atleti!A$2:F$900,6,FALSE)</f>
        <v>SCOIATTOLI </v>
      </c>
      <c r="G39" t="str">
        <f>VLOOKUP(B39,Atleti!A$2:G$900,7,FALSE)</f>
        <v>UISP</v>
      </c>
    </row>
    <row r="40" spans="1:7" ht="12.75">
      <c r="A40" s="16">
        <v>0.4703472222245182</v>
      </c>
      <c r="B40" s="8">
        <v>452</v>
      </c>
      <c r="C40" t="str">
        <f>VLOOKUP(B40,Atleti!A$2:B$900,2,FALSE)</f>
        <v>AMERIGHI FABRIZIO</v>
      </c>
      <c r="D40" s="8" t="str">
        <f>VLOOKUP(B40,Atleti!A$2:D$900,4,FALSE)</f>
        <v>D</v>
      </c>
      <c r="E40" s="16">
        <f>A40-VLOOKUP(D40,Categorie!A$2:D$20,4,FALSE)</f>
        <v>0.08423611111340706</v>
      </c>
      <c r="F40" s="20" t="str">
        <f>VLOOKUP(B40,Atleti!A$2:F$900,6,FALSE)</f>
        <v>DONKEY BIKE (UISP)</v>
      </c>
      <c r="G40" t="str">
        <f>VLOOKUP(B40,Atleti!A$2:G$900,7,FALSE)</f>
        <v>UISP</v>
      </c>
    </row>
    <row r="41" spans="1:7" ht="12.75">
      <c r="A41" s="16">
        <v>0.4704282407401479</v>
      </c>
      <c r="B41" s="8">
        <v>416</v>
      </c>
      <c r="C41" t="str">
        <f>VLOOKUP(B41,Atleti!A$2:B$900,2,FALSE)</f>
        <v>BARDINI MASSIMO</v>
      </c>
      <c r="D41" s="8" t="str">
        <f>VLOOKUP(B41,Atleti!A$2:D$900,4,FALSE)</f>
        <v>D</v>
      </c>
      <c r="E41" s="16">
        <f>A41-VLOOKUP(D41,Categorie!A$2:D$20,4,FALSE)</f>
        <v>0.08431712962903676</v>
      </c>
      <c r="F41" s="20" t="str">
        <f>VLOOKUP(B41,Atleti!A$2:F$900,6,FALSE)</f>
        <v>DLF CHIUSI</v>
      </c>
      <c r="G41" t="str">
        <f>VLOOKUP(B41,Atleti!A$2:G$900,7,FALSE)</f>
        <v>UISP</v>
      </c>
    </row>
    <row r="42" spans="1:7" ht="12.75">
      <c r="A42" s="16">
        <v>0.4707754629635019</v>
      </c>
      <c r="B42" s="8">
        <v>403</v>
      </c>
      <c r="C42" t="str">
        <f>VLOOKUP(B42,Atleti!A$2:B$900,2,FALSE)</f>
        <v>CAIBUGATTI GIANNI</v>
      </c>
      <c r="D42" s="8" t="str">
        <f>VLOOKUP(B42,Atleti!A$2:D$900,4,FALSE)</f>
        <v>C</v>
      </c>
      <c r="E42" s="16">
        <f>A42-VLOOKUP(D42,Categorie!A$2:D$20,4,FALSE)</f>
        <v>0.0846643518523908</v>
      </c>
      <c r="F42" s="20" t="str">
        <f>VLOOKUP(B42,Atleti!A$2:F$900,6,FALSE)</f>
        <v>SCOIATTOLI </v>
      </c>
      <c r="G42" t="str">
        <f>VLOOKUP(B42,Atleti!A$2:G$900,7,FALSE)</f>
        <v>UISP</v>
      </c>
    </row>
    <row r="43" spans="1:7" ht="12.75">
      <c r="A43" s="16">
        <v>0.4711111111100763</v>
      </c>
      <c r="B43" s="8">
        <v>486</v>
      </c>
      <c r="C43" t="str">
        <f>VLOOKUP(B43,Atleti!A$2:B$900,2,FALSE)</f>
        <v>FAZZUOLI ROBERTO</v>
      </c>
      <c r="D43" s="8" t="str">
        <f>VLOOKUP(B43,Atleti!A$2:D$900,4,FALSE)</f>
        <v>E</v>
      </c>
      <c r="E43" s="16">
        <f>A43-VLOOKUP(D43,Categorie!A$2:D$20,4,FALSE)</f>
        <v>0.08499999999896518</v>
      </c>
      <c r="F43" s="20" t="str">
        <f>VLOOKUP(B43,Atleti!A$2:F$900,6,FALSE)</f>
        <v>PASQUINI (AICS)</v>
      </c>
      <c r="G43" t="str">
        <f>VLOOKUP(B43,Atleti!A$2:G$900,7,FALSE)</f>
        <v>FCI</v>
      </c>
    </row>
    <row r="44" spans="1:7" ht="12.75">
      <c r="A44" s="16">
        <v>0.47116898147942265</v>
      </c>
      <c r="B44" s="8">
        <v>463</v>
      </c>
      <c r="C44" t="str">
        <f>VLOOKUP(B44,Atleti!A$2:B$900,2,FALSE)</f>
        <v>BRANDINI NICOLA</v>
      </c>
      <c r="D44" s="8" t="str">
        <f>VLOOKUP(B44,Atleti!A$2:D$900,4,FALSE)</f>
        <v>A</v>
      </c>
      <c r="E44" s="16">
        <f>A44-VLOOKUP(D44,Categorie!A$2:D$20,4,FALSE)</f>
        <v>0.08505787036831153</v>
      </c>
      <c r="F44" s="20" t="str">
        <f>VLOOKUP(B44,Atleti!A$2:F$900,6,FALSE)</f>
        <v>PASQUINI (AICS)</v>
      </c>
      <c r="G44" t="str">
        <f>VLOOKUP(B44,Atleti!A$2:G$900,7,FALSE)</f>
        <v>AICS</v>
      </c>
    </row>
    <row r="45" spans="1:7" ht="12.75">
      <c r="A45" s="16">
        <v>0.4716550925950287</v>
      </c>
      <c r="B45" s="8">
        <v>429</v>
      </c>
      <c r="C45" t="str">
        <f>VLOOKUP(B45,Atleti!A$2:B$900,2,FALSE)</f>
        <v>FRAGAI GIANLUCA</v>
      </c>
      <c r="D45" s="8" t="str">
        <f>VLOOKUP(B45,Atleti!A$2:D$900,4,FALSE)</f>
        <v>C</v>
      </c>
      <c r="E45" s="16">
        <f>A45-VLOOKUP(D45,Categorie!A$2:D$20,4,FALSE)</f>
        <v>0.08554398148391756</v>
      </c>
      <c r="F45" s="20" t="str">
        <f>VLOOKUP(B45,Atleti!A$2:F$900,6,FALSE)</f>
        <v>TERONTOLA</v>
      </c>
      <c r="G45" t="str">
        <f>VLOOKUP(B45,Atleti!A$2:G$900,7,FALSE)</f>
        <v>UISP</v>
      </c>
    </row>
    <row r="46" spans="1:7" ht="12.75">
      <c r="A46" s="16">
        <v>0.47167824074131204</v>
      </c>
      <c r="B46" s="8">
        <v>424</v>
      </c>
      <c r="C46" t="str">
        <f>VLOOKUP(B46,Atleti!A$2:B$900,2,FALSE)</f>
        <v>AMOROSI LORENZO</v>
      </c>
      <c r="D46" s="8" t="str">
        <f>VLOOKUP(B46,Atleti!A$2:D$900,4,FALSE)</f>
        <v>A</v>
      </c>
      <c r="E46" s="16">
        <f>A46-VLOOKUP(D46,Categorie!A$2:D$20,4,FALSE)</f>
        <v>0.08556712963020091</v>
      </c>
      <c r="F46" s="20" t="str">
        <f>VLOOKUP(B46,Atleti!A$2:F$900,6,FALSE)</f>
        <v>ERREPI TEAM 2005</v>
      </c>
      <c r="G46" t="str">
        <f>VLOOKUP(B46,Atleti!A$2:G$900,7,FALSE)</f>
        <v>UISP</v>
      </c>
    </row>
    <row r="47" spans="1:7" ht="12.75">
      <c r="A47" s="16">
        <v>0.47171296296437504</v>
      </c>
      <c r="B47" s="8">
        <v>459</v>
      </c>
      <c r="C47" t="str">
        <f>VLOOKUP(B47,Atleti!A$2:B$900,2,FALSE)</f>
        <v>ACCIAI MAURIZIO</v>
      </c>
      <c r="D47" s="8" t="str">
        <f>VLOOKUP(B47,Atleti!A$2:D$900,4,FALSE)</f>
        <v>E</v>
      </c>
      <c r="E47" s="16">
        <f>A47-VLOOKUP(D47,Categorie!A$2:D$20,4,FALSE)</f>
        <v>0.08560185185326391</v>
      </c>
      <c r="F47" s="20" t="str">
        <f>VLOOKUP(B47,Atleti!A$2:F$900,6,FALSE)</f>
        <v>SCOIATTOLI </v>
      </c>
      <c r="G47" t="str">
        <f>VLOOKUP(B47,Atleti!A$2:G$900,7,FALSE)</f>
        <v>UISP</v>
      </c>
    </row>
    <row r="48" spans="1:7" ht="12.75">
      <c r="A48" s="16">
        <v>0.47174768518743804</v>
      </c>
      <c r="B48" s="8">
        <v>516</v>
      </c>
      <c r="C48" t="str">
        <f>VLOOKUP(B48,Atleti!A$2:B$900,2,FALSE)</f>
        <v>PANCINI MARCO</v>
      </c>
      <c r="D48" s="8" t="str">
        <f>VLOOKUP(B48,Atleti!A$2:D$900,4,FALSE)</f>
        <v>C</v>
      </c>
      <c r="E48" s="16">
        <f>A48-VLOOKUP(D48,Categorie!A$2:D$20,4,FALSE)</f>
        <v>0.08563657407632691</v>
      </c>
      <c r="F48" s="20" t="str">
        <f>VLOOKUP(B48,Atleti!A$2:F$900,6,FALSE)</f>
        <v>F.A.R.E.-TENTICICLISMO</v>
      </c>
      <c r="G48" t="str">
        <f>VLOOKUP(B48,Atleti!A$2:G$900,7,FALSE)</f>
        <v>AICS</v>
      </c>
    </row>
    <row r="49" spans="1:7" ht="12.75">
      <c r="A49" s="16">
        <v>0.4718055555567844</v>
      </c>
      <c r="B49" s="8">
        <v>499</v>
      </c>
      <c r="C49" t="str">
        <f>VLOOKUP(B49,Atleti!A$2:B$900,2,FALSE)</f>
        <v>VALENTINI MARCO</v>
      </c>
      <c r="D49" s="8" t="str">
        <f>VLOOKUP(B49,Atleti!A$2:D$900,4,FALSE)</f>
        <v>E</v>
      </c>
      <c r="E49" s="16">
        <f>A49-VLOOKUP(D49,Categorie!A$2:D$20,4,FALSE)</f>
        <v>0.08569444444567326</v>
      </c>
      <c r="F49" s="20" t="str">
        <f>VLOOKUP(B49,Atleti!A$2:F$900,6,FALSE)</f>
        <v>TEAM D.BIKE (FCI)</v>
      </c>
      <c r="G49" t="str">
        <f>VLOOKUP(B49,Atleti!A$2:G$900,7,FALSE)</f>
        <v>FCI</v>
      </c>
    </row>
    <row r="50" spans="1:7" ht="12.75">
      <c r="A50" s="16">
        <v>0.4720601851877291</v>
      </c>
      <c r="B50" s="8">
        <v>498</v>
      </c>
      <c r="C50" t="str">
        <f>VLOOKUP(B50,Atleti!A$2:B$900,2,FALSE)</f>
        <v>CATANI MAURO</v>
      </c>
      <c r="D50" s="8" t="str">
        <f>VLOOKUP(B50,Atleti!A$2:D$900,4,FALSE)</f>
        <v>E</v>
      </c>
      <c r="E50" s="16">
        <f>A50-VLOOKUP(D50,Categorie!A$2:D$20,4,FALSE)</f>
        <v>0.08594907407661795</v>
      </c>
      <c r="F50" s="20" t="str">
        <f>VLOOKUP(B50,Atleti!A$2:F$900,6,FALSE)</f>
        <v>PEDALE LENTO</v>
      </c>
      <c r="G50" t="str">
        <f>VLOOKUP(B50,Atleti!A$2:G$900,7,FALSE)</f>
        <v>UISP</v>
      </c>
    </row>
    <row r="51" spans="1:7" ht="12.75">
      <c r="A51" s="16">
        <v>0.4726041666654055</v>
      </c>
      <c r="B51" s="8">
        <v>448</v>
      </c>
      <c r="C51" t="str">
        <f>VLOOKUP(B51,Atleti!A$2:B$900,2,FALSE)</f>
        <v>MAGRINI LUCA</v>
      </c>
      <c r="D51" s="8" t="str">
        <f>VLOOKUP(B51,Atleti!A$2:D$900,4,FALSE)</f>
        <v>D</v>
      </c>
      <c r="E51" s="16">
        <f>A51-VLOOKUP(D51,Categorie!A$2:D$20,4,FALSE)</f>
        <v>0.08649305555429437</v>
      </c>
      <c r="F51" s="20" t="str">
        <f>VLOOKUP(B51,Atleti!A$2:F$900,6,FALSE)</f>
        <v>TEAM D.BIKE (AICS)</v>
      </c>
      <c r="G51" t="str">
        <f>VLOOKUP(B51,Atleti!A$2:G$900,7,FALSE)</f>
        <v>AICS</v>
      </c>
    </row>
    <row r="52" spans="1:7" ht="12.75">
      <c r="A52" s="16">
        <v>0.4737962962972233</v>
      </c>
      <c r="B52" s="8">
        <v>441</v>
      </c>
      <c r="C52" t="str">
        <f>VLOOKUP(B52,Atleti!A$2:B$900,2,FALSE)</f>
        <v>GAVAGNI REMO</v>
      </c>
      <c r="D52" s="8" t="str">
        <f>VLOOKUP(B52,Atleti!A$2:D$900,4,FALSE)</f>
        <v>D</v>
      </c>
      <c r="E52" s="16">
        <f>A52-VLOOKUP(D52,Categorie!A$2:D$20,4,FALSE)</f>
        <v>0.08768518518611218</v>
      </c>
      <c r="F52" s="20" t="str">
        <f>VLOOKUP(B52,Atleti!A$2:F$900,6,FALSE)</f>
        <v>IL CAVALLINO</v>
      </c>
      <c r="G52" t="str">
        <f>VLOOKUP(B52,Atleti!A$2:G$900,7,FALSE)</f>
        <v>UISP</v>
      </c>
    </row>
    <row r="53" spans="1:7" ht="12.75">
      <c r="A53" s="16">
        <v>0.47415509259008104</v>
      </c>
      <c r="B53" s="8">
        <v>465</v>
      </c>
      <c r="C53" t="str">
        <f>VLOOKUP(B53,Atleti!A$2:B$900,2,FALSE)</f>
        <v>PALLECCHI LUCA</v>
      </c>
      <c r="D53" s="8" t="str">
        <f>VLOOKUP(B53,Atleti!A$2:D$900,4,FALSE)</f>
        <v>C</v>
      </c>
      <c r="E53" s="16">
        <f>A53-VLOOKUP(D53,Categorie!A$2:D$20,4,FALSE)</f>
        <v>0.08804398147896991</v>
      </c>
      <c r="F53" s="20" t="str">
        <f>VLOOKUP(B53,Atleti!A$2:F$900,6,FALSE)</f>
        <v>DONKEY BIKE (FCI)</v>
      </c>
      <c r="G53" t="str">
        <f>VLOOKUP(B53,Atleti!A$2:G$900,7,FALSE)</f>
        <v>FCI</v>
      </c>
    </row>
    <row r="54" spans="1:7" ht="12.75">
      <c r="A54" s="16">
        <v>0.4742824074055534</v>
      </c>
      <c r="B54" s="8">
        <v>78</v>
      </c>
      <c r="C54" t="str">
        <f>VLOOKUP(B54,Atleti!A$2:B$900,2,FALSE)</f>
        <v>CATENI MARCO</v>
      </c>
      <c r="D54" s="8" t="str">
        <f>VLOOKUP(B54,Atleti!A$2:D$900,4,FALSE)</f>
        <v>B</v>
      </c>
      <c r="E54" s="16">
        <f>A54-VLOOKUP(D54,Categorie!A$2:D$20,4,FALSE)</f>
        <v>0.08817129629444226</v>
      </c>
      <c r="F54" s="20" t="str">
        <f>VLOOKUP(B54,Atleti!A$2:F$900,6,FALSE)</f>
        <v>CICLO SAVINESE</v>
      </c>
      <c r="G54" t="str">
        <f>VLOOKUP(B54,Atleti!A$2:G$900,7,FALSE)</f>
        <v>AICS</v>
      </c>
    </row>
    <row r="55" spans="1:7" ht="12.75">
      <c r="A55" s="16">
        <v>0.47472222222131677</v>
      </c>
      <c r="B55" s="8">
        <v>478</v>
      </c>
      <c r="C55" t="str">
        <f>VLOOKUP(B55,Atleti!A$2:B$900,2,FALSE)</f>
        <v>LANDUCCI VITTORIO</v>
      </c>
      <c r="D55" s="8" t="str">
        <f>VLOOKUP(B55,Atleti!A$2:D$900,4,FALSE)</f>
        <v>B</v>
      </c>
      <c r="E55" s="16">
        <f>A55-VLOOKUP(D55,Categorie!A$2:D$20,4,FALSE)</f>
        <v>0.08861111111020564</v>
      </c>
      <c r="F55" s="20" t="str">
        <f>VLOOKUP(B55,Atleti!A$2:F$900,6,FALSE)</f>
        <v>F.A.R.E.-TENTICICLISMO</v>
      </c>
      <c r="G55" t="str">
        <f>VLOOKUP(B55,Atleti!A$2:G$900,7,FALSE)</f>
        <v>AICS</v>
      </c>
    </row>
    <row r="56" spans="1:7" ht="12.75">
      <c r="A56" s="16">
        <v>0.4750694444446708</v>
      </c>
      <c r="B56" s="8">
        <v>74</v>
      </c>
      <c r="C56" t="str">
        <f>VLOOKUP(B56,Atleti!A$2:B$900,2,FALSE)</f>
        <v>MORETTI SERGIO</v>
      </c>
      <c r="D56" s="8" t="str">
        <f>VLOOKUP(B56,Atleti!A$2:D$900,4,FALSE)</f>
        <v>C</v>
      </c>
      <c r="E56" s="16">
        <f>A56-VLOOKUP(D56,Categorie!A$2:D$20,4,FALSE)</f>
        <v>0.08895833333355968</v>
      </c>
      <c r="F56" s="20" t="str">
        <f>VLOOKUP(B56,Atleti!A$2:F$900,6,FALSE)</f>
        <v>VALENTINI (FCI)</v>
      </c>
      <c r="G56" t="str">
        <f>VLOOKUP(B56,Atleti!A$2:G$900,7,FALSE)</f>
        <v>FCI</v>
      </c>
    </row>
    <row r="57" spans="1:7" ht="12.75">
      <c r="A57" s="16">
        <v>0.47585648148378823</v>
      </c>
      <c r="B57" s="8">
        <v>449</v>
      </c>
      <c r="C57" t="str">
        <f>VLOOKUP(B57,Atleti!A$2:B$900,2,FALSE)</f>
        <v>PELLEGRINI ALDO</v>
      </c>
      <c r="D57" s="8" t="str">
        <f>VLOOKUP(B57,Atleti!A$2:D$900,4,FALSE)</f>
        <v>E</v>
      </c>
      <c r="E57" s="16">
        <f>A57-VLOOKUP(D57,Categorie!A$2:D$20,4,FALSE)</f>
        <v>0.0897453703726771</v>
      </c>
      <c r="F57" s="20" t="str">
        <f>VLOOKUP(B57,Atleti!A$2:F$900,6,FALSE)</f>
        <v>DONKEY BIKE (FCI)</v>
      </c>
      <c r="G57" t="str">
        <f>VLOOKUP(B57,Atleti!A$2:G$900,7,FALSE)</f>
        <v>FCI</v>
      </c>
    </row>
    <row r="58" spans="1:7" ht="12.75">
      <c r="A58" s="16">
        <v>0.4763425925921183</v>
      </c>
      <c r="B58" s="8">
        <v>514</v>
      </c>
      <c r="C58" t="str">
        <f>VLOOKUP(B58,Atleti!A$2:B$900,2,FALSE)</f>
        <v>DAVIDDI PAOLO</v>
      </c>
      <c r="D58" s="8" t="str">
        <f>VLOOKUP(B58,Atleti!A$2:D$900,4,FALSE)</f>
        <v>C</v>
      </c>
      <c r="E58" s="16">
        <f>A58-VLOOKUP(D58,Categorie!A$2:D$20,4,FALSE)</f>
        <v>0.09023148148100718</v>
      </c>
      <c r="F58" s="20" t="str">
        <f>VLOOKUP(B58,Atleti!A$2:F$900,6,FALSE)</f>
        <v>TEAM D.BIKE (AICS)</v>
      </c>
      <c r="G58" t="str">
        <f>VLOOKUP(B58,Atleti!A$2:G$900,7,FALSE)</f>
        <v>AICS</v>
      </c>
    </row>
    <row r="59" spans="1:7" ht="12.75">
      <c r="A59" s="16">
        <v>0.47643518518452765</v>
      </c>
      <c r="B59" s="8">
        <v>490</v>
      </c>
      <c r="C59" t="str">
        <f>VLOOKUP(B59,Atleti!A$2:B$900,2,FALSE)</f>
        <v>VANNINI RICCARDO</v>
      </c>
      <c r="D59" s="8" t="str">
        <f>VLOOKUP(B59,Atleti!A$2:D$900,4,FALSE)</f>
        <v>B</v>
      </c>
      <c r="E59" s="16">
        <f>A59-VLOOKUP(D59,Categorie!A$2:D$20,4,FALSE)</f>
        <v>0.09032407407341653</v>
      </c>
      <c r="F59" s="20" t="str">
        <f>VLOOKUP(B59,Atleti!A$2:F$900,6,FALSE)</f>
        <v>CICLISTICA VALDARBIA</v>
      </c>
      <c r="G59" t="str">
        <f>VLOOKUP(B59,Atleti!A$2:G$900,7,FALSE)</f>
        <v>UISP</v>
      </c>
    </row>
    <row r="60" spans="1:7" ht="12.75">
      <c r="A60" s="16">
        <v>0.476493055553874</v>
      </c>
      <c r="B60" s="8">
        <v>460</v>
      </c>
      <c r="C60" t="str">
        <f>VLOOKUP(B60,Atleti!A$2:B$900,2,FALSE)</f>
        <v>DEL ZONZO BRYAN</v>
      </c>
      <c r="D60" s="8" t="str">
        <f>VLOOKUP(B60,Atleti!A$2:D$900,4,FALSE)</f>
        <v>A</v>
      </c>
      <c r="E60" s="16">
        <f>A60-VLOOKUP(D60,Categorie!A$2:D$20,4,FALSE)</f>
        <v>0.09038194444276287</v>
      </c>
      <c r="F60" s="20" t="str">
        <f>VLOOKUP(B60,Atleti!A$2:F$900,6,FALSE)</f>
        <v>THE BEST BODY</v>
      </c>
      <c r="G60" t="str">
        <f>VLOOKUP(B60,Atleti!A$2:G$900,7,FALSE)</f>
        <v>UISP</v>
      </c>
    </row>
    <row r="61" spans="1:7" ht="12.75">
      <c r="A61" s="16">
        <v>0.47653935185371665</v>
      </c>
      <c r="B61" s="8">
        <v>488</v>
      </c>
      <c r="C61" t="str">
        <f>VLOOKUP(B61,Atleti!A$2:B$900,2,FALSE)</f>
        <v>FUSI LUCIANO</v>
      </c>
      <c r="D61" s="8" t="str">
        <f>VLOOKUP(B61,Atleti!A$2:D$900,4,FALSE)</f>
        <v>D</v>
      </c>
      <c r="E61" s="16">
        <f>A61-VLOOKUP(D61,Categorie!A$2:D$20,4,FALSE)</f>
        <v>0.09042824074260553</v>
      </c>
      <c r="F61" s="20" t="str">
        <f>VLOOKUP(B61,Atleti!A$2:F$900,6,FALSE)</f>
        <v>CICLISTICA VALDARBIA</v>
      </c>
      <c r="G61" t="str">
        <f>VLOOKUP(B61,Atleti!A$2:G$900,7,FALSE)</f>
        <v>UISP</v>
      </c>
    </row>
    <row r="62" spans="1:7" ht="12.75">
      <c r="A62" s="16">
        <v>0.476701388892252</v>
      </c>
      <c r="B62" s="8">
        <v>500</v>
      </c>
      <c r="C62" t="str">
        <f>VLOOKUP(B62,Atleti!A$2:B$900,2,FALSE)</f>
        <v>GIACCHERINI PAOLO</v>
      </c>
      <c r="D62" s="8" t="str">
        <f>VLOOKUP(B62,Atleti!A$2:D$900,4,FALSE)</f>
        <v>C</v>
      </c>
      <c r="E62" s="16">
        <f>A62-VLOOKUP(D62,Categorie!A$2:D$20,4,FALSE)</f>
        <v>0.09059027778114087</v>
      </c>
      <c r="F62" s="20" t="str">
        <f>VLOOKUP(B62,Atleti!A$2:F$900,6,FALSE)</f>
        <v>VALENTINI (ENDAS)</v>
      </c>
      <c r="G62" t="str">
        <f>VLOOKUP(B62,Atleti!A$2:G$900,7,FALSE)</f>
        <v>ENDAS</v>
      </c>
    </row>
    <row r="63" spans="1:7" ht="12.75">
      <c r="A63" s="16">
        <v>0.4768981481465744</v>
      </c>
      <c r="B63" s="8">
        <v>406</v>
      </c>
      <c r="C63" t="str">
        <f>VLOOKUP(B63,Atleti!A$2:B$900,2,FALSE)</f>
        <v>BUCCIARELLI ANDREA</v>
      </c>
      <c r="D63" s="8" t="str">
        <f>VLOOKUP(B63,Atleti!A$2:D$900,4,FALSE)</f>
        <v>B</v>
      </c>
      <c r="E63" s="16">
        <f>A63-VLOOKUP(D63,Categorie!A$2:D$20,4,FALSE)</f>
        <v>0.09078703703546326</v>
      </c>
      <c r="F63" s="20" t="str">
        <f>VLOOKUP(B63,Atleti!A$2:F$900,6,FALSE)</f>
        <v>F.A.R.E.-TENTICICLISMO</v>
      </c>
      <c r="G63" t="str">
        <f>VLOOKUP(B63,Atleti!A$2:G$900,7,FALSE)</f>
        <v>AICS</v>
      </c>
    </row>
    <row r="64" spans="1:7" ht="12.75">
      <c r="A64" s="16">
        <v>0.47709490740817273</v>
      </c>
      <c r="B64" s="8">
        <v>481</v>
      </c>
      <c r="C64" t="str">
        <f>VLOOKUP(B64,Atleti!A$2:B$900,2,FALSE)</f>
        <v>GRANTURCHELLI LORENZO</v>
      </c>
      <c r="D64" s="8" t="str">
        <f>VLOOKUP(B64,Atleti!A$2:D$900,4,FALSE)</f>
        <v>B</v>
      </c>
      <c r="E64" s="16">
        <f>A64-VLOOKUP(D64,Categorie!A$2:D$20,4,FALSE)</f>
        <v>0.0909837962970616</v>
      </c>
      <c r="F64" s="20" t="str">
        <f>VLOOKUP(B64,Atleti!A$2:F$900,6,FALSE)</f>
        <v>CICLI TESTI (FCI)</v>
      </c>
      <c r="G64" t="str">
        <f>VLOOKUP(B64,Atleti!A$2:G$900,7,FALSE)</f>
        <v>FCI</v>
      </c>
    </row>
    <row r="65" spans="1:7" ht="12.75">
      <c r="A65" s="16">
        <v>0.47719907407736173</v>
      </c>
      <c r="B65" s="8">
        <v>436</v>
      </c>
      <c r="C65" t="str">
        <f>VLOOKUP(B65,Atleti!A$2:B$900,2,FALSE)</f>
        <v>SENESI STEFANO</v>
      </c>
      <c r="D65" s="8" t="str">
        <f>VLOOKUP(B65,Atleti!A$2:D$900,4,FALSE)</f>
        <v>D</v>
      </c>
      <c r="E65" s="16">
        <f>A65-VLOOKUP(D65,Categorie!A$2:D$20,4,FALSE)</f>
        <v>0.0910879629662506</v>
      </c>
      <c r="F65" s="20" t="str">
        <f>VLOOKUP(B65,Atleti!A$2:F$900,6,FALSE)</f>
        <v>GAUDENZI (FCI)</v>
      </c>
      <c r="G65" t="str">
        <f>VLOOKUP(B65,Atleti!A$2:G$900,7,FALSE)</f>
        <v>FCI</v>
      </c>
    </row>
    <row r="66" spans="1:7" ht="12.75">
      <c r="A66" s="16">
        <v>0.47730324073927477</v>
      </c>
      <c r="B66" s="8">
        <v>72</v>
      </c>
      <c r="C66" t="str">
        <f>VLOOKUP(B66,Atleti!A$2:B$900,2,FALSE)</f>
        <v>PETRUSCHI MIRCO</v>
      </c>
      <c r="D66" s="8" t="str">
        <f>VLOOKUP(B66,Atleti!A$2:D$900,4,FALSE)</f>
        <v>B</v>
      </c>
      <c r="E66" s="16">
        <f>A66-VLOOKUP(D66,Categorie!A$2:D$20,4,FALSE)</f>
        <v>0.09119212962816364</v>
      </c>
      <c r="F66" s="20" t="str">
        <f>VLOOKUP(B66,Atleti!A$2:F$900,6,FALSE)</f>
        <v>VAL DI LORETO</v>
      </c>
      <c r="G66" t="str">
        <f>VLOOKUP(B66,Atleti!A$2:G$900,7,FALSE)</f>
        <v>UISP</v>
      </c>
    </row>
    <row r="67" spans="1:7" ht="12.75">
      <c r="A67" s="16">
        <v>0.47762731481634546</v>
      </c>
      <c r="B67" s="8">
        <v>404</v>
      </c>
      <c r="C67" t="str">
        <f>VLOOKUP(B67,Atleti!A$2:B$900,2,FALSE)</f>
        <v>VIVIANI FERRUCCIO</v>
      </c>
      <c r="D67" s="8" t="str">
        <f>VLOOKUP(B67,Atleti!A$2:D$900,4,FALSE)</f>
        <v>D</v>
      </c>
      <c r="E67" s="16">
        <f>A67-VLOOKUP(D67,Categorie!A$2:D$20,4,FALSE)</f>
        <v>0.09151620370523433</v>
      </c>
      <c r="F67" s="20" t="str">
        <f>VLOOKUP(B67,Atleti!A$2:F$900,6,FALSE)</f>
        <v>F.A.R.E.-TENTICICLISMO</v>
      </c>
      <c r="G67" t="str">
        <f>VLOOKUP(B67,Atleti!A$2:G$900,7,FALSE)</f>
        <v>AICS</v>
      </c>
    </row>
    <row r="68" spans="1:7" ht="12.75">
      <c r="A68" s="16">
        <v>0.47826388888643123</v>
      </c>
      <c r="B68" s="8">
        <v>402</v>
      </c>
      <c r="C68" t="str">
        <f>VLOOKUP(B68,Atleti!A$2:B$900,2,FALSE)</f>
        <v>MARSILI ENRICO</v>
      </c>
      <c r="D68" s="8" t="str">
        <f>VLOOKUP(B68,Atleti!A$2:D$900,4,FALSE)</f>
        <v>C</v>
      </c>
      <c r="E68" s="16">
        <f>A68-VLOOKUP(D68,Categorie!A$2:D$20,4,FALSE)</f>
        <v>0.0921527777753201</v>
      </c>
      <c r="F68" s="20" t="str">
        <f>VLOOKUP(B68,Atleti!A$2:F$900,6,FALSE)</f>
        <v>SCOIATTOLI </v>
      </c>
      <c r="G68" t="str">
        <f>VLOOKUP(B68,Atleti!A$2:G$900,7,FALSE)</f>
        <v>UISP</v>
      </c>
    </row>
    <row r="69" spans="1:7" ht="12.75">
      <c r="A69" s="16">
        <v>0.47937500000261934</v>
      </c>
      <c r="B69" s="8">
        <v>513</v>
      </c>
      <c r="C69" t="str">
        <f>VLOOKUP(B69,Atleti!A$2:B$900,2,FALSE)</f>
        <v>CONTI MASSIMILIANO</v>
      </c>
      <c r="D69" s="8" t="str">
        <f>VLOOKUP(B69,Atleti!A$2:D$900,4,FALSE)</f>
        <v>B</v>
      </c>
      <c r="E69" s="16">
        <f>A69-VLOOKUP(D69,Categorie!A$2:D$20,4,FALSE)</f>
        <v>0.09326388889150822</v>
      </c>
      <c r="F69" s="20" t="str">
        <f>VLOOKUP(B69,Atleti!A$2:F$900,6,FALSE)</f>
        <v>CICLO SAVINESE</v>
      </c>
      <c r="G69" t="str">
        <f>VLOOKUP(B69,Atleti!A$2:G$900,7,FALSE)</f>
        <v>AICS</v>
      </c>
    </row>
    <row r="70" spans="1:7" ht="12.75">
      <c r="A70" s="16">
        <v>0.48450231481547235</v>
      </c>
      <c r="B70" s="8">
        <v>596</v>
      </c>
      <c r="C70" t="str">
        <f>VLOOKUP(B70,Atleti!A$2:B$900,2,FALSE)</f>
        <v>RISCAIO GIANFRANCO</v>
      </c>
      <c r="D70" s="8" t="str">
        <f>VLOOKUP(B70,Atleti!A$2:D$900,4,FALSE)</f>
        <v>S.E</v>
      </c>
      <c r="E70" s="16">
        <f>A70-VLOOKUP(D70,Categorie!A$2:D$20,4,FALSE)</f>
        <v>0.09839120370436122</v>
      </c>
      <c r="F70" s="20" t="str">
        <f>VLOOKUP(B70,Atleti!A$2:F$900,6,FALSE)</f>
        <v>VALENTINI (FCI)</v>
      </c>
      <c r="G70" t="str">
        <f>VLOOKUP(B70,Atleti!A$2:G$900,7,FALSE)</f>
        <v>FCI</v>
      </c>
    </row>
    <row r="71" spans="1:7" ht="12.75">
      <c r="A71" s="16">
        <v>0.48454861110803904</v>
      </c>
      <c r="B71" s="8">
        <v>595</v>
      </c>
      <c r="C71" t="str">
        <f>VLOOKUP(B71,Atleti!A$2:B$900,2,FALSE)</f>
        <v>SCORTECCI NADIA</v>
      </c>
      <c r="D71" s="8" t="str">
        <f>VLOOKUP(B71,Atleti!A$2:D$900,4,FALSE)</f>
        <v>Z</v>
      </c>
      <c r="E71" s="16">
        <f>A71-VLOOKUP(D71,Categorie!A$2:D$20,4,FALSE)</f>
        <v>0.09843749999692791</v>
      </c>
      <c r="F71" s="20" t="str">
        <f>VLOOKUP(B71,Atleti!A$2:F$900,6,FALSE)</f>
        <v>MTB CASENTINO</v>
      </c>
      <c r="G71" t="str">
        <f>VLOOKUP(B71,Atleti!A$2:G$900,7,FALSE)</f>
        <v>UISP</v>
      </c>
    </row>
    <row r="72" spans="1:7" ht="12.75">
      <c r="A72" s="16">
        <v>0.48458333333110204</v>
      </c>
      <c r="B72" s="8">
        <v>599</v>
      </c>
      <c r="C72" t="str">
        <f>VLOOKUP(B72,Atleti!A$2:B$900,2,FALSE)</f>
        <v>BAIOCCHI IVANO</v>
      </c>
      <c r="D72" s="8" t="str">
        <f>VLOOKUP(B72,Atleti!A$2:D$900,4,FALSE)</f>
        <v>S.E</v>
      </c>
      <c r="E72" s="16">
        <f>A72-VLOOKUP(D72,Categorie!A$2:D$20,4,FALSE)</f>
        <v>0.09847222221999091</v>
      </c>
      <c r="F72" s="20" t="str">
        <f>VLOOKUP(B72,Atleti!A$2:F$900,6,FALSE)</f>
        <v>TREKKING BIKE AMIATA</v>
      </c>
      <c r="G72" t="str">
        <f>VLOOKUP(B72,Atleti!A$2:G$900,7,FALSE)</f>
        <v>UISP</v>
      </c>
    </row>
    <row r="73" spans="1:7" ht="12.75">
      <c r="A73" s="16">
        <v>0.48461805555416504</v>
      </c>
      <c r="B73" s="8">
        <v>600</v>
      </c>
      <c r="C73" t="str">
        <f>VLOOKUP(B73,Atleti!A$2:B$900,2,FALSE)</f>
        <v>CAPPELLI MARIO</v>
      </c>
      <c r="D73" s="8" t="str">
        <f>VLOOKUP(B73,Atleti!A$2:D$900,4,FALSE)</f>
        <v>S.E</v>
      </c>
      <c r="E73" s="16">
        <f>A73-VLOOKUP(D73,Categorie!A$2:D$20,4,FALSE)</f>
        <v>0.09850694444305391</v>
      </c>
      <c r="F73" s="20" t="str">
        <f>VLOOKUP(B73,Atleti!A$2:F$900,6,FALSE)</f>
        <v>ORSO ON BIKE (FCI)</v>
      </c>
      <c r="G73" t="str">
        <f>VLOOKUP(B73,Atleti!A$2:G$900,7,FALSE)</f>
        <v>FCI</v>
      </c>
    </row>
    <row r="74" spans="1:7" ht="12.75">
      <c r="A74" s="16">
        <v>0.48465277777722804</v>
      </c>
      <c r="B74" s="8">
        <v>579</v>
      </c>
      <c r="C74" t="str">
        <f>VLOOKUP(B74,Atleti!A$2:B$900,2,FALSE)</f>
        <v>ITALIANI MARIELLA</v>
      </c>
      <c r="D74" s="8" t="str">
        <f>VLOOKUP(B74,Atleti!A$2:D$900,4,FALSE)</f>
        <v>Z</v>
      </c>
      <c r="E74" s="16">
        <f>A74-VLOOKUP(D74,Categorie!A$2:D$20,4,FALSE)</f>
        <v>0.09854166666611691</v>
      </c>
      <c r="F74" s="20" t="str">
        <f>VLOOKUP(B74,Atleti!A$2:F$900,6,FALSE)</f>
        <v>PASQUALI JOGGING</v>
      </c>
      <c r="G74" t="str">
        <f>VLOOKUP(B74,Atleti!A$2:G$900,7,FALSE)</f>
        <v>UISP</v>
      </c>
    </row>
    <row r="75" spans="1:7" ht="12.75">
      <c r="A75" s="16">
        <v>0.48473379629285773</v>
      </c>
      <c r="B75" s="8">
        <v>598</v>
      </c>
      <c r="C75" t="str">
        <f>VLOOKUP(B75,Atleti!A$2:B$900,2,FALSE)</f>
        <v>DE SIMONE FEDERICO</v>
      </c>
      <c r="D75" s="8" t="str">
        <f>VLOOKUP(B75,Atleti!A$2:D$900,4,FALSE)</f>
        <v>Giov.</v>
      </c>
      <c r="E75" s="16">
        <f>A75-VLOOKUP(D75,Categorie!A$2:D$20,4,FALSE)</f>
        <v>0.0986226851817466</v>
      </c>
      <c r="F75" s="20" t="str">
        <f>VLOOKUP(B75,Atleti!A$2:F$900,6,FALSE)</f>
        <v>DLF CHIUSI</v>
      </c>
      <c r="G75" t="str">
        <f>VLOOKUP(B75,Atleti!A$2:G$900,7,FALSE)</f>
        <v>UISP</v>
      </c>
    </row>
    <row r="76" spans="1:7" ht="12.75">
      <c r="A76" s="16">
        <v>0.4847800925927004</v>
      </c>
      <c r="B76" s="8">
        <v>597</v>
      </c>
      <c r="C76" t="str">
        <f>VLOOKUP(B76,Atleti!A$2:B$900,2,FALSE)</f>
        <v>HARRISON SELENA</v>
      </c>
      <c r="D76" s="8" t="str">
        <f>VLOOKUP(B76,Atleti!A$2:D$900,4,FALSE)</f>
        <v>Z</v>
      </c>
      <c r="E76" s="16">
        <f>A76-VLOOKUP(D76,Categorie!A$2:D$20,4,FALSE)</f>
        <v>0.09866898148158926</v>
      </c>
      <c r="F76" s="20" t="str">
        <f>VLOOKUP(B76,Atleti!A$2:F$900,6,FALSE)</f>
        <v>MTB CASENTINO</v>
      </c>
      <c r="G76" t="str">
        <f>VLOOKUP(B76,Atleti!A$2:G$900,7,FALSE)</f>
        <v>UISP</v>
      </c>
    </row>
    <row r="77" spans="1:7" ht="12.75">
      <c r="A77" s="16">
        <v>0.48914351851999527</v>
      </c>
      <c r="B77" s="8">
        <v>464</v>
      </c>
      <c r="C77" t="str">
        <f>VLOOKUP(B77,Atleti!A$2:B$900,2,FALSE)</f>
        <v>DONATI SAURO</v>
      </c>
      <c r="D77" s="8" t="str">
        <f>VLOOKUP(B77,Atleti!A$2:D$900,4,FALSE)</f>
        <v>C</v>
      </c>
      <c r="E77" s="16">
        <f>A77-VLOOKUP(D77,Categorie!A$2:D$20,4,FALSE)</f>
        <v>0.10303240740888414</v>
      </c>
      <c r="F77" s="20" t="str">
        <f>VLOOKUP(B77,Atleti!A$2:F$900,6,FALSE)</f>
        <v>F.A.R.E.-TENTICICLISMO</v>
      </c>
      <c r="G77" t="str">
        <f>VLOOKUP(B77,Atleti!A$2:G$900,7,FALSE)</f>
        <v>AICS</v>
      </c>
    </row>
    <row r="78" spans="1:7" ht="12.75">
      <c r="A78" s="16">
        <v>0.4893171296280343</v>
      </c>
      <c r="B78" s="8">
        <v>431</v>
      </c>
      <c r="C78" t="str">
        <f>VLOOKUP(B78,Atleti!A$2:B$900,2,FALSE)</f>
        <v>CANTELLI PIERO</v>
      </c>
      <c r="D78" s="8" t="str">
        <f>VLOOKUP(B78,Atleti!A$2:D$900,4,FALSE)</f>
        <v>E</v>
      </c>
      <c r="E78" s="16">
        <f>A78-VLOOKUP(D78,Categorie!A$2:D$20,4,FALSE)</f>
        <v>0.10320601851692318</v>
      </c>
      <c r="F78" s="20" t="str">
        <f>VLOOKUP(B78,Atleti!A$2:F$900,6,FALSE)</f>
        <v>F.A.R.E.-TENTICICLISMO</v>
      </c>
      <c r="G78" t="str">
        <f>VLOOKUP(B78,Atleti!A$2:G$900,7,FALSE)</f>
        <v>AICS</v>
      </c>
    </row>
    <row r="79" spans="1:7" ht="12.75">
      <c r="A79" s="16">
        <v>0.48934027777431766</v>
      </c>
      <c r="B79" s="8">
        <v>75</v>
      </c>
      <c r="C79" t="str">
        <f>VLOOKUP(B79,Atleti!A$2:B$900,2,FALSE)</f>
        <v>BARTOLINI DAVID</v>
      </c>
      <c r="D79" s="8" t="str">
        <f>VLOOKUP(B79,Atleti!A$2:D$900,4,FALSE)</f>
        <v>A</v>
      </c>
      <c r="E79" s="16">
        <f>A79-VLOOKUP(D79,Categorie!A$2:D$20,4,FALSE)</f>
        <v>0.10322916666320653</v>
      </c>
      <c r="F79" s="20" t="str">
        <f>VLOOKUP(B79,Atleti!A$2:F$900,6,FALSE)</f>
        <v>F.A.R.E.-TENTICICLISMO</v>
      </c>
      <c r="G79" t="str">
        <f>VLOOKUP(B79,Atleti!A$2:G$900,7,FALSE)</f>
        <v>AICS</v>
      </c>
    </row>
    <row r="80" spans="1:7" ht="12.75">
      <c r="A80" s="16">
        <v>0.48937499999738066</v>
      </c>
      <c r="B80" s="8">
        <v>430</v>
      </c>
      <c r="C80" t="str">
        <f>VLOOKUP(B80,Atleti!A$2:B$900,2,FALSE)</f>
        <v>SCARPELLI GRAZIANO</v>
      </c>
      <c r="D80" s="8" t="str">
        <f>VLOOKUP(B80,Atleti!A$2:D$900,4,FALSE)</f>
        <v>E</v>
      </c>
      <c r="E80" s="16">
        <f>A80-VLOOKUP(D80,Categorie!A$2:D$20,4,FALSE)</f>
        <v>0.10326388888626953</v>
      </c>
      <c r="F80" s="20" t="str">
        <f>VLOOKUP(B80,Atleti!A$2:F$900,6,FALSE)</f>
        <v>PASQUINI (AICS)</v>
      </c>
      <c r="G80" t="str">
        <f>VLOOKUP(B80,Atleti!A$2:G$900,7,FALSE)</f>
        <v>AICS</v>
      </c>
    </row>
    <row r="81" spans="1:7" ht="12.75">
      <c r="A81" s="16">
        <v>0.48939814815093996</v>
      </c>
      <c r="B81" s="8">
        <v>418</v>
      </c>
      <c r="C81" t="str">
        <f>VLOOKUP(B81,Atleti!A$2:B$900,2,FALSE)</f>
        <v>CHECCARINI SIMONE</v>
      </c>
      <c r="D81" s="8" t="str">
        <f>VLOOKUP(B81,Atleti!A$2:D$900,4,FALSE)</f>
        <v>C</v>
      </c>
      <c r="E81" s="16">
        <f>A81-VLOOKUP(D81,Categorie!A$2:D$20,4,FALSE)</f>
        <v>0.10328703703982883</v>
      </c>
      <c r="F81" s="20" t="str">
        <f>VLOOKUP(B81,Atleti!A$2:F$900,6,FALSE)</f>
        <v>AVIS AIDO C. DEL LAGO</v>
      </c>
      <c r="G81" t="str">
        <f>VLOOKUP(B81,Atleti!A$2:G$900,7,FALSE)</f>
        <v>FCI</v>
      </c>
    </row>
    <row r="82" spans="1:7" ht="12.75">
      <c r="A82" s="16">
        <v>0.4894212962972233</v>
      </c>
      <c r="B82" s="8">
        <v>433</v>
      </c>
      <c r="C82" t="str">
        <f>VLOOKUP(B82,Atleti!A$2:B$900,2,FALSE)</f>
        <v>BARIELLI LUCA</v>
      </c>
      <c r="D82" s="8" t="str">
        <f>VLOOKUP(B82,Atleti!A$2:D$900,4,FALSE)</f>
        <v>A</v>
      </c>
      <c r="E82" s="16">
        <f>A82-VLOOKUP(D82,Categorie!A$2:D$20,4,FALSE)</f>
        <v>0.10331018518611218</v>
      </c>
      <c r="F82" s="20" t="str">
        <f>VLOOKUP(B82,Atleti!A$2:F$900,6,FALSE)</f>
        <v>GAUDENZI (FCI)</v>
      </c>
      <c r="G82" t="str">
        <f>VLOOKUP(B82,Atleti!A$2:G$900,7,FALSE)</f>
        <v>FCI</v>
      </c>
    </row>
    <row r="83" spans="1:7" ht="12.75">
      <c r="A83" s="16">
        <v>0.4894560185202863</v>
      </c>
      <c r="B83" s="8">
        <v>432</v>
      </c>
      <c r="C83" t="str">
        <f>VLOOKUP(B83,Atleti!A$2:B$900,2,FALSE)</f>
        <v>BARIELLI GIANFRANCO</v>
      </c>
      <c r="D83" s="8" t="str">
        <f>VLOOKUP(B83,Atleti!A$2:D$900,4,FALSE)</f>
        <v>E</v>
      </c>
      <c r="E83" s="16">
        <f>A83-VLOOKUP(D83,Categorie!A$2:D$20,4,FALSE)</f>
        <v>0.10334490740917518</v>
      </c>
      <c r="F83" s="20" t="str">
        <f>VLOOKUP(B83,Atleti!A$2:F$900,6,FALSE)</f>
        <v>GAUDENZI (FCI)</v>
      </c>
      <c r="G83" t="str">
        <f>VLOOKUP(B83,Atleti!A$2:G$900,7,FALSE)</f>
        <v>FCI</v>
      </c>
    </row>
    <row r="84" spans="1:7" ht="12.75">
      <c r="A84" s="16">
        <v>0.48947916666656965</v>
      </c>
      <c r="B84" s="8">
        <v>476</v>
      </c>
      <c r="C84" t="str">
        <f>VLOOKUP(B84,Atleti!A$2:B$900,2,FALSE)</f>
        <v>FASTELLI GIORDANO</v>
      </c>
      <c r="D84" s="8" t="str">
        <f>VLOOKUP(B84,Atleti!A$2:D$900,4,FALSE)</f>
        <v>B</v>
      </c>
      <c r="E84" s="16">
        <f>A84-VLOOKUP(D84,Categorie!A$2:D$20,4,FALSE)</f>
        <v>0.10336805555545853</v>
      </c>
      <c r="F84" s="20" t="str">
        <f>VLOOKUP(B84,Atleti!A$2:F$900,6,FALSE)</f>
        <v>CHIANCIANO (UISP)</v>
      </c>
      <c r="G84" t="str">
        <f>VLOOKUP(B84,Atleti!A$2:G$900,7,FALSE)</f>
        <v>UISP</v>
      </c>
    </row>
    <row r="85" spans="1:7" ht="12.75">
      <c r="A85" s="16">
        <v>0.48951388888963265</v>
      </c>
      <c r="B85" s="8">
        <v>470</v>
      </c>
      <c r="C85" t="str">
        <f>VLOOKUP(B85,Atleti!A$2:B$900,2,FALSE)</f>
        <v>CASAGNI MAURIZIO</v>
      </c>
      <c r="D85" s="8" t="str">
        <f>VLOOKUP(B85,Atleti!A$2:D$900,4,FALSE)</f>
        <v>D</v>
      </c>
      <c r="E85" s="16">
        <f>A85-VLOOKUP(D85,Categorie!A$2:D$20,4,FALSE)</f>
        <v>0.10340277777852153</v>
      </c>
      <c r="F85" s="20" t="str">
        <f>VLOOKUP(B85,Atleti!A$2:F$900,6,FALSE)</f>
        <v>CHIANCIANO (UISP)</v>
      </c>
      <c r="G85" t="str">
        <f>VLOOKUP(B85,Atleti!A$2:G$900,7,FALSE)</f>
        <v>UISP</v>
      </c>
    </row>
    <row r="86" spans="1:7" ht="12.75">
      <c r="A86" s="16">
        <v>0.48954861111269565</v>
      </c>
      <c r="B86" s="8">
        <v>508</v>
      </c>
      <c r="C86" t="str">
        <f>VLOOKUP(B86,Atleti!A$2:B$900,2,FALSE)</f>
        <v>BAGLIONI ENRICO</v>
      </c>
      <c r="D86" s="8" t="str">
        <f>VLOOKUP(B86,Atleti!A$2:D$900,4,FALSE)</f>
        <v>C</v>
      </c>
      <c r="E86" s="16">
        <f>A86-VLOOKUP(D86,Categorie!A$2:D$20,4,FALSE)</f>
        <v>0.10343750000158453</v>
      </c>
      <c r="F86" s="20" t="str">
        <f>VLOOKUP(B86,Atleti!A$2:F$900,6,FALSE)</f>
        <v>TENTICICLISMO</v>
      </c>
      <c r="G86" t="str">
        <f>VLOOKUP(B86,Atleti!A$2:G$900,7,FALSE)</f>
        <v>UISP</v>
      </c>
    </row>
    <row r="87" spans="1:7" ht="12.75">
      <c r="A87" s="16">
        <v>0.489571759258979</v>
      </c>
      <c r="B87" s="8">
        <v>412</v>
      </c>
      <c r="C87" t="str">
        <f>VLOOKUP(B87,Atleti!A$2:B$900,2,FALSE)</f>
        <v>MAZZUOLI TIZIANO</v>
      </c>
      <c r="D87" s="8" t="str">
        <f>VLOOKUP(B87,Atleti!A$2:D$900,4,FALSE)</f>
        <v>D</v>
      </c>
      <c r="E87" s="16">
        <f>A87-VLOOKUP(D87,Categorie!A$2:D$20,4,FALSE)</f>
        <v>0.10346064814786787</v>
      </c>
      <c r="F87" s="20" t="str">
        <f>VLOOKUP(B87,Atleti!A$2:F$900,6,FALSE)</f>
        <v>DLF CHIUSI</v>
      </c>
      <c r="G87" t="str">
        <f>VLOOKUP(B87,Atleti!A$2:G$900,7,FALSE)</f>
        <v>UISP</v>
      </c>
    </row>
    <row r="88" spans="1:7" ht="12.75">
      <c r="A88" s="16">
        <v>0.48958333333118825</v>
      </c>
      <c r="B88" s="8">
        <v>419</v>
      </c>
      <c r="C88" t="str">
        <f>VLOOKUP(B88,Atleti!A$2:B$900,2,FALSE)</f>
        <v>FARALLI ALESSANDRO</v>
      </c>
      <c r="D88" s="8" t="str">
        <f>VLOOKUP(B88,Atleti!A$2:D$900,4,FALSE)</f>
        <v>D</v>
      </c>
      <c r="E88" s="16">
        <f>A88-VLOOKUP(D88,Categorie!A$2:D$20,4,FALSE)</f>
        <v>0.10347222222007713</v>
      </c>
      <c r="F88" s="20" t="str">
        <f>VLOOKUP(B88,Atleti!A$2:F$900,6,FALSE)</f>
        <v>TENTICICLISMO</v>
      </c>
      <c r="G88" t="str">
        <f>VLOOKUP(B88,Atleti!A$2:G$900,7,FALSE)</f>
        <v>AICS</v>
      </c>
    </row>
    <row r="89" spans="1:7" ht="12.75">
      <c r="A89" s="16">
        <v>0.48958333333118825</v>
      </c>
      <c r="B89" s="8">
        <v>515</v>
      </c>
      <c r="C89" t="str">
        <f>VLOOKUP(B89,Atleti!A$2:B$900,2,FALSE)</f>
        <v>GIULIANI FABRIZIO</v>
      </c>
      <c r="D89" s="8" t="str">
        <f>VLOOKUP(B89,Atleti!A$2:D$900,4,FALSE)</f>
        <v>D</v>
      </c>
      <c r="E89" s="16">
        <f>A89-VLOOKUP(D89,Categorie!A$2:D$20,4,FALSE)</f>
        <v>0.10347222222007713</v>
      </c>
      <c r="F89" s="20" t="str">
        <f>VLOOKUP(B89,Atleti!A$2:F$900,6,FALSE)</f>
        <v>PEDALE LENTO</v>
      </c>
      <c r="G89" t="str">
        <f>VLOOKUP(B89,Atleti!A$2:G$900,7,FALSE)</f>
        <v>UISP</v>
      </c>
    </row>
    <row r="90" spans="1:7" ht="12.75">
      <c r="A90" s="16">
        <v>0.48958333333118825</v>
      </c>
      <c r="B90" s="8">
        <v>451</v>
      </c>
      <c r="C90" t="str">
        <f>VLOOKUP(B90,Atleti!A$2:B$900,2,FALSE)</f>
        <v>ANTELLI GIANLUCA</v>
      </c>
      <c r="D90" s="8" t="str">
        <f>VLOOKUP(B90,Atleti!A$2:D$900,4,FALSE)</f>
        <v>C</v>
      </c>
      <c r="E90" s="16">
        <f>A90-VLOOKUP(D90,Categorie!A$2:D$20,4,FALSE)</f>
        <v>0.10347222222007713</v>
      </c>
      <c r="F90" s="20" t="str">
        <f>VLOOKUP(B90,Atleti!A$2:F$900,6,FALSE)</f>
        <v>F.A.R.E.-TENTICICLISMO</v>
      </c>
      <c r="G90" t="str">
        <f>VLOOKUP(B90,Atleti!A$2:G$900,7,FALSE)</f>
        <v>AICS</v>
      </c>
    </row>
    <row r="91" spans="1:7" ht="12.75">
      <c r="A91" s="16">
        <v>0.48958333333118825</v>
      </c>
      <c r="B91" s="8">
        <v>450</v>
      </c>
      <c r="C91" t="str">
        <f>VLOOKUP(B91,Atleti!A$2:B$900,2,FALSE)</f>
        <v>MAGI ALFREDO</v>
      </c>
      <c r="D91" s="8" t="str">
        <f>VLOOKUP(B91,Atleti!A$2:D$900,4,FALSE)</f>
        <v>C</v>
      </c>
      <c r="E91" s="16">
        <f>A91-VLOOKUP(D91,Categorie!A$2:D$20,4,FALSE)</f>
        <v>0.10347222222007713</v>
      </c>
      <c r="F91" s="20" t="str">
        <f>VLOOKUP(B91,Atleti!A$2:F$900,6,FALSE)</f>
        <v>TENTICICLISMO</v>
      </c>
      <c r="G91" t="str">
        <f>VLOOKUP(B91,Atleti!A$2:G$900,7,FALSE)</f>
        <v>AICS</v>
      </c>
    </row>
    <row r="92" spans="1:7" ht="12.75">
      <c r="A92" s="16">
        <v>0.48958333333118825</v>
      </c>
      <c r="B92" s="8">
        <v>485</v>
      </c>
      <c r="C92" t="str">
        <f>VLOOKUP(B92,Atleti!A$2:B$900,2,FALSE)</f>
        <v>SORDI ALESSIO</v>
      </c>
      <c r="D92" s="8" t="str">
        <f>VLOOKUP(B92,Atleti!A$2:D$900,4,FALSE)</f>
        <v>A</v>
      </c>
      <c r="E92" s="16">
        <f>A92-VLOOKUP(D92,Categorie!A$2:D$20,4,FALSE)</f>
        <v>0.10347222222007713</v>
      </c>
      <c r="F92" s="20" t="str">
        <f>VLOOKUP(B92,Atleti!A$2:F$900,6,FALSE)</f>
        <v>CICLI TESTI (AICS)</v>
      </c>
      <c r="G92" t="str">
        <f>VLOOKUP(B92,Atleti!A$2:G$900,7,FALSE)</f>
        <v>AICS</v>
      </c>
    </row>
    <row r="93" spans="1:7" ht="12.75">
      <c r="A93" s="16">
        <v>0.48958333333118825</v>
      </c>
      <c r="B93" s="8">
        <v>80</v>
      </c>
      <c r="C93" t="str">
        <f>VLOOKUP(B93,Atleti!A$2:B$900,2,FALSE)</f>
        <v>MICHELI STEFANO</v>
      </c>
      <c r="D93" s="8" t="str">
        <f>VLOOKUP(B93,Atleti!A$2:D$900,4,FALSE)</f>
        <v>C</v>
      </c>
      <c r="E93" s="16">
        <f>A93-VLOOKUP(D93,Categorie!A$2:D$20,4,FALSE)</f>
        <v>0.10347222222007713</v>
      </c>
      <c r="F93" s="20" t="str">
        <f>VLOOKUP(B93,Atleti!A$2:F$900,6,FALSE)</f>
        <v>PASQUALI JOGGING</v>
      </c>
      <c r="G93" t="str">
        <f>VLOOKUP(B93,Atleti!A$2:G$900,7,FALSE)</f>
        <v>UISP</v>
      </c>
    </row>
    <row r="94" spans="1:7" ht="12.75">
      <c r="A94" s="16">
        <v>0.48958333333118825</v>
      </c>
      <c r="B94" s="8">
        <v>509</v>
      </c>
      <c r="C94" t="str">
        <f>VLOOKUP(B94,Atleti!A$2:B$900,2,FALSE)</f>
        <v>TARQUINI ALESSANDRO</v>
      </c>
      <c r="D94" s="8" t="str">
        <f>VLOOKUP(B94,Atleti!A$2:D$900,4,FALSE)</f>
        <v>C</v>
      </c>
      <c r="E94" s="16">
        <f>A94-VLOOKUP(D94,Categorie!A$2:D$20,4,FALSE)</f>
        <v>0.10347222222007713</v>
      </c>
      <c r="F94" s="20" t="str">
        <f>VLOOKUP(B94,Atleti!A$2:F$900,6,FALSE)</f>
        <v>TENTICICLISMO</v>
      </c>
      <c r="G94" t="str">
        <f>VLOOKUP(B94,Atleti!A$2:G$900,7,FALSE)</f>
        <v>UISP</v>
      </c>
    </row>
    <row r="95" spans="1:7" ht="12.75">
      <c r="A95" s="16">
        <v>0.48958333333118825</v>
      </c>
      <c r="B95" s="8">
        <v>479</v>
      </c>
      <c r="C95" t="str">
        <f>VLOOKUP(B95,Atleti!A$2:B$900,2,FALSE)</f>
        <v>GATTI ROBERTO</v>
      </c>
      <c r="D95" s="8" t="str">
        <f>VLOOKUP(B95,Atleti!A$2:D$900,4,FALSE)</f>
        <v>A</v>
      </c>
      <c r="E95" s="16">
        <f>A95-VLOOKUP(D95,Categorie!A$2:D$20,4,FALSE)</f>
        <v>0.10347222222007713</v>
      </c>
      <c r="F95" s="20" t="str">
        <f>VLOOKUP(B95,Atleti!A$2:F$900,6,FALSE)</f>
        <v>AVIS AIDO C. DEL LAGO</v>
      </c>
      <c r="G95" t="str">
        <f>VLOOKUP(B95,Atleti!A$2:G$900,7,FALSE)</f>
        <v>FCI</v>
      </c>
    </row>
    <row r="96" spans="1:7" ht="12.75">
      <c r="A96" s="16">
        <v>0.48958333333118825</v>
      </c>
      <c r="B96" s="8">
        <v>468</v>
      </c>
      <c r="C96" t="str">
        <f>VLOOKUP(B96,Atleti!A$2:B$900,2,FALSE)</f>
        <v>CARDINALI FRANCO</v>
      </c>
      <c r="D96" s="8" t="str">
        <f>VLOOKUP(B96,Atleti!A$2:D$900,4,FALSE)</f>
        <v>D</v>
      </c>
      <c r="E96" s="16">
        <f>A96-VLOOKUP(D96,Categorie!A$2:D$20,4,FALSE)</f>
        <v>0.10347222222007713</v>
      </c>
      <c r="F96" s="20" t="str">
        <f>VLOOKUP(B96,Atleti!A$2:F$900,6,FALSE)</f>
        <v>F.A.R.E.-TENTICICLISMO</v>
      </c>
      <c r="G96" t="str">
        <f>VLOOKUP(B96,Atleti!A$2:G$900,7,FALSE)</f>
        <v>AICS</v>
      </c>
    </row>
    <row r="97" spans="1:7" ht="12.75">
      <c r="A97" s="16">
        <v>0.48958333333118825</v>
      </c>
      <c r="B97" s="8">
        <v>502</v>
      </c>
      <c r="C97" t="str">
        <f>VLOOKUP(B97,Atleti!A$2:B$900,2,FALSE)</f>
        <v>BIGOZZI SIMONE</v>
      </c>
      <c r="D97" s="8" t="str">
        <f>VLOOKUP(B97,Atleti!A$2:D$900,4,FALSE)</f>
        <v>B</v>
      </c>
      <c r="E97" s="16">
        <f>A97-VLOOKUP(D97,Categorie!A$2:D$20,4,FALSE)</f>
        <v>0.10347222222007713</v>
      </c>
      <c r="F97" s="20" t="str">
        <f>VLOOKUP(B97,Atleti!A$2:F$900,6,FALSE)</f>
        <v>STAZIONE FOIANO (FCI)</v>
      </c>
      <c r="G97" t="str">
        <f>VLOOKUP(B97,Atleti!A$2:G$900,7,FALSE)</f>
        <v>FCI</v>
      </c>
    </row>
    <row r="98" spans="1:7" ht="12.75">
      <c r="A98" s="16">
        <v>0.48958333333118825</v>
      </c>
      <c r="B98" s="8">
        <v>482</v>
      </c>
      <c r="C98" t="str">
        <f>VLOOKUP(B98,Atleti!A$2:B$900,2,FALSE)</f>
        <v>ANGORI ANDREA</v>
      </c>
      <c r="D98" s="8" t="str">
        <f>VLOOKUP(B98,Atleti!A$2:D$900,4,FALSE)</f>
        <v>A</v>
      </c>
      <c r="E98" s="16">
        <f>A98-VLOOKUP(D98,Categorie!A$2:D$20,4,FALSE)</f>
        <v>0.10347222222007713</v>
      </c>
      <c r="F98" s="20" t="str">
        <f>VLOOKUP(B98,Atleti!A$2:F$900,6,FALSE)</f>
        <v>VALENTINI (ENDAS)</v>
      </c>
      <c r="G98" t="str">
        <f>VLOOKUP(B98,Atleti!A$2:G$900,7,FALSE)</f>
        <v>ENDAS</v>
      </c>
    </row>
    <row r="99" spans="1:7" ht="12.75">
      <c r="A99" s="16">
        <v>0.48958333333118825</v>
      </c>
      <c r="B99" s="8">
        <v>455</v>
      </c>
      <c r="C99" t="str">
        <f>VLOOKUP(B99,Atleti!A$2:B$900,2,FALSE)</f>
        <v>ANTONELLI ALBERTO</v>
      </c>
      <c r="D99" s="8" t="str">
        <f>VLOOKUP(B99,Atleti!A$2:D$900,4,FALSE)</f>
        <v>D</v>
      </c>
      <c r="E99" s="16">
        <f>A99-VLOOKUP(D99,Categorie!A$2:D$20,4,FALSE)</f>
        <v>0.10347222222007713</v>
      </c>
      <c r="F99" s="20" t="str">
        <f>VLOOKUP(B99,Atleti!A$2:F$900,6,FALSE)</f>
        <v>CICLO CLUB QUOTA MILLE</v>
      </c>
      <c r="G99" t="str">
        <f>VLOOKUP(B99,Atleti!A$2:G$900,7,FALSE)</f>
        <v>UISP</v>
      </c>
    </row>
    <row r="100" spans="1:7" ht="12.75">
      <c r="A100" s="16">
        <v>0.48958333333118825</v>
      </c>
      <c r="B100" s="8">
        <v>505</v>
      </c>
      <c r="C100" t="str">
        <f>VLOOKUP(B100,Atleti!A$2:B$900,2,FALSE)</f>
        <v>CIPRIANI GIANNI</v>
      </c>
      <c r="D100" s="8" t="str">
        <f>VLOOKUP(B100,Atleti!A$2:D$900,4,FALSE)</f>
        <v>C</v>
      </c>
      <c r="E100" s="16">
        <f>A100-VLOOKUP(D100,Categorie!A$2:D$20,4,FALSE)</f>
        <v>0.10347222222007713</v>
      </c>
      <c r="F100" s="20" t="str">
        <f>VLOOKUP(B100,Atleti!A$2:F$900,6,FALSE)</f>
        <v>IL CAVALLINO</v>
      </c>
      <c r="G100" t="str">
        <f>VLOOKUP(B100,Atleti!A$2:G$900,7,FALSE)</f>
        <v>UISP</v>
      </c>
    </row>
    <row r="101" spans="1:7" ht="12.75">
      <c r="A101" s="16">
        <v>0.48958333333118825</v>
      </c>
      <c r="B101" s="8">
        <v>511</v>
      </c>
      <c r="C101" t="str">
        <f>VLOOKUP(B101,Atleti!A$2:B$900,2,FALSE)</f>
        <v>MANNINI GIANNI</v>
      </c>
      <c r="D101" s="8" t="str">
        <f>VLOOKUP(B101,Atleti!A$2:D$900,4,FALSE)</f>
        <v>A</v>
      </c>
      <c r="E101" s="16">
        <f>A101-VLOOKUP(D101,Categorie!A$2:D$20,4,FALSE)</f>
        <v>0.10347222222007713</v>
      </c>
      <c r="F101" s="20" t="str">
        <f>VLOOKUP(B101,Atleti!A$2:F$900,6,FALSE)</f>
        <v>CICLO SAVINESE</v>
      </c>
      <c r="G101" t="str">
        <f>VLOOKUP(B101,Atleti!A$2:G$900,7,FALSE)</f>
        <v>AICS</v>
      </c>
    </row>
    <row r="102" spans="1:7" ht="12.75">
      <c r="A102" s="16">
        <v>0.48958333333118825</v>
      </c>
      <c r="B102" s="8">
        <v>487</v>
      </c>
      <c r="C102" t="str">
        <f>VLOOKUP(B102,Atleti!A$2:B$900,2,FALSE)</f>
        <v>MONACI PAOLO</v>
      </c>
      <c r="D102" s="8" t="str">
        <f>VLOOKUP(B102,Atleti!A$2:D$900,4,FALSE)</f>
        <v>B</v>
      </c>
      <c r="E102" s="16">
        <f>A102-VLOOKUP(D102,Categorie!A$2:D$20,4,FALSE)</f>
        <v>0.10347222222007713</v>
      </c>
      <c r="F102" s="20" t="str">
        <f>VLOOKUP(B102,Atleti!A$2:F$900,6,FALSE)</f>
        <v>CICLISTICA VALDARBIA</v>
      </c>
      <c r="G102" t="str">
        <f>VLOOKUP(B102,Atleti!A$2:G$900,7,FALSE)</f>
        <v>UISP</v>
      </c>
    </row>
    <row r="103" spans="1:7" ht="12.75">
      <c r="A103" s="16">
        <v>0.48958333333118825</v>
      </c>
      <c r="B103" s="8">
        <v>437</v>
      </c>
      <c r="C103" t="str">
        <f>VLOOKUP(B103,Atleti!A$2:B$900,2,FALSE)</f>
        <v>BARBAGLI MASSIMO</v>
      </c>
      <c r="D103" s="8" t="str">
        <f>VLOOKUP(B103,Atleti!A$2:D$900,4,FALSE)</f>
        <v>D</v>
      </c>
      <c r="E103" s="16">
        <f>A103-VLOOKUP(D103,Categorie!A$2:D$20,4,FALSE)</f>
        <v>0.10347222222007713</v>
      </c>
      <c r="F103" s="20" t="str">
        <f>VLOOKUP(B103,Atleti!A$2:F$900,6,FALSE)</f>
        <v>IL CAVALLINO</v>
      </c>
      <c r="G103" t="str">
        <f>VLOOKUP(B103,Atleti!A$2:G$900,7,FALSE)</f>
        <v>UISP</v>
      </c>
    </row>
    <row r="104" spans="1:7" ht="12.75">
      <c r="A104" s="16">
        <v>0.48958333333118825</v>
      </c>
      <c r="B104" s="8">
        <v>440</v>
      </c>
      <c r="C104" t="str">
        <f>VLOOKUP(B104,Atleti!A$2:B$900,2,FALSE)</f>
        <v>IMPAVIDI NICOLA</v>
      </c>
      <c r="D104" s="8" t="str">
        <f>VLOOKUP(B104,Atleti!A$2:D$900,4,FALSE)</f>
        <v>A</v>
      </c>
      <c r="E104" s="16">
        <f>A104-VLOOKUP(D104,Categorie!A$2:D$20,4,FALSE)</f>
        <v>0.10347222222007713</v>
      </c>
      <c r="F104" s="20" t="str">
        <f>VLOOKUP(B104,Atleti!A$2:F$900,6,FALSE)</f>
        <v>ERREPI TEAM 2005</v>
      </c>
      <c r="G104" t="str">
        <f>VLOOKUP(B104,Atleti!A$2:G$900,7,FALSE)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05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5.140625" style="8" bestFit="1" customWidth="1"/>
    <col min="7" max="7" width="25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9" t="s">
        <v>14</v>
      </c>
      <c r="B1" s="59"/>
      <c r="C1" s="13"/>
      <c r="D1" s="13"/>
      <c r="E1" s="21"/>
      <c r="F1" s="13"/>
      <c r="G1" s="21"/>
      <c r="H1" s="13"/>
      <c r="I1" s="27" t="s">
        <v>42</v>
      </c>
      <c r="J1" s="60" t="s">
        <v>0</v>
      </c>
      <c r="K1" s="60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495</v>
      </c>
      <c r="E3" s="22" t="s">
        <v>290</v>
      </c>
      <c r="F3" s="8" t="s">
        <v>16</v>
      </c>
      <c r="G3" s="40" t="s">
        <v>105</v>
      </c>
      <c r="H3" s="41" t="s">
        <v>193</v>
      </c>
      <c r="I3" s="16">
        <v>0.45743055555878925</v>
      </c>
      <c r="J3" s="16">
        <v>0.07131944444767813</v>
      </c>
      <c r="K3" s="44">
        <v>8.407163853973998E-13</v>
      </c>
      <c r="L3" s="42">
        <v>22.20058422489409</v>
      </c>
    </row>
    <row r="4" spans="1:12" ht="12.75">
      <c r="A4" s="8">
        <v>10</v>
      </c>
      <c r="B4" s="8">
        <v>2</v>
      </c>
      <c r="C4" s="8">
        <v>4</v>
      </c>
      <c r="D4" s="8">
        <v>518</v>
      </c>
      <c r="E4" s="22" t="s">
        <v>312</v>
      </c>
      <c r="F4" s="8" t="s">
        <v>16</v>
      </c>
      <c r="G4" s="40" t="s">
        <v>105</v>
      </c>
      <c r="H4" s="41" t="s">
        <v>193</v>
      </c>
      <c r="I4" s="16">
        <v>0.4617245370391174</v>
      </c>
      <c r="J4" s="16">
        <v>0.0756134259280063</v>
      </c>
      <c r="K4" s="44">
        <v>0.004293981481168885</v>
      </c>
      <c r="L4" s="42">
        <v>20.93984386900906</v>
      </c>
    </row>
    <row r="5" spans="1:12" ht="12.75">
      <c r="A5" s="8">
        <v>13</v>
      </c>
      <c r="B5" s="8">
        <v>3</v>
      </c>
      <c r="C5" s="8">
        <v>3</v>
      </c>
      <c r="D5" s="8">
        <v>410</v>
      </c>
      <c r="E5" s="22" t="s">
        <v>202</v>
      </c>
      <c r="F5" s="8" t="s">
        <v>16</v>
      </c>
      <c r="G5" s="40" t="s">
        <v>158</v>
      </c>
      <c r="H5" s="41" t="s">
        <v>203</v>
      </c>
      <c r="I5" s="16">
        <v>0.4634722222253913</v>
      </c>
      <c r="J5" s="16">
        <v>0.07736111111428018</v>
      </c>
      <c r="K5" s="44">
        <v>0.006041666667442769</v>
      </c>
      <c r="L5" s="42">
        <v>20.46678635463735</v>
      </c>
    </row>
    <row r="6" spans="1:12" ht="12.75">
      <c r="A6" s="8">
        <v>15</v>
      </c>
      <c r="B6" s="8">
        <v>4</v>
      </c>
      <c r="C6" s="8">
        <v>2</v>
      </c>
      <c r="D6" s="8">
        <v>467</v>
      </c>
      <c r="E6" s="22" t="s">
        <v>261</v>
      </c>
      <c r="F6" s="8" t="s">
        <v>16</v>
      </c>
      <c r="G6" s="40" t="s">
        <v>96</v>
      </c>
      <c r="H6" s="41" t="s">
        <v>198</v>
      </c>
      <c r="I6" s="16">
        <v>0.4637384259258397</v>
      </c>
      <c r="J6" s="16">
        <v>0.07762731481472857</v>
      </c>
      <c r="K6" s="44">
        <v>0.006307870367891155</v>
      </c>
      <c r="L6" s="42">
        <v>20.3966005665949</v>
      </c>
    </row>
    <row r="7" spans="1:12" ht="12.75">
      <c r="A7" s="8">
        <v>43</v>
      </c>
      <c r="B7" s="8">
        <v>5</v>
      </c>
      <c r="C7" s="8">
        <v>1</v>
      </c>
      <c r="D7" s="8">
        <v>463</v>
      </c>
      <c r="E7" s="22" t="s">
        <v>257</v>
      </c>
      <c r="F7" s="8" t="s">
        <v>16</v>
      </c>
      <c r="G7" s="40" t="s">
        <v>100</v>
      </c>
      <c r="H7" s="41" t="s">
        <v>198</v>
      </c>
      <c r="I7" s="16">
        <v>0.47116898147942265</v>
      </c>
      <c r="J7" s="16">
        <v>0.08505787036831153</v>
      </c>
      <c r="K7" s="44">
        <v>0.013738425921474118</v>
      </c>
      <c r="L7" s="42">
        <v>18.614777521201695</v>
      </c>
    </row>
    <row r="8" spans="1:12" ht="12.75">
      <c r="A8" s="8">
        <v>45</v>
      </c>
      <c r="B8" s="8">
        <v>6</v>
      </c>
      <c r="C8" s="8">
        <v>0</v>
      </c>
      <c r="D8" s="8">
        <v>424</v>
      </c>
      <c r="E8" s="22" t="s">
        <v>217</v>
      </c>
      <c r="F8" s="8" t="s">
        <v>16</v>
      </c>
      <c r="G8" s="40" t="s">
        <v>161</v>
      </c>
      <c r="H8" s="41" t="s">
        <v>195</v>
      </c>
      <c r="I8" s="16">
        <v>0.47167824074131204</v>
      </c>
      <c r="J8" s="16">
        <v>0.08556712963020091</v>
      </c>
      <c r="K8" s="44">
        <v>0.014247685183363501</v>
      </c>
      <c r="L8" s="42">
        <v>18.503990260934216</v>
      </c>
    </row>
    <row r="9" spans="1:12" ht="12.75">
      <c r="A9" s="8">
        <v>59</v>
      </c>
      <c r="B9" s="8">
        <v>7</v>
      </c>
      <c r="C9" s="8">
        <v>0</v>
      </c>
      <c r="D9" s="8">
        <v>460</v>
      </c>
      <c r="E9" s="22" t="s">
        <v>254</v>
      </c>
      <c r="F9" s="8" t="s">
        <v>16</v>
      </c>
      <c r="G9" s="40" t="s">
        <v>189</v>
      </c>
      <c r="H9" s="41" t="s">
        <v>195</v>
      </c>
      <c r="I9" s="16">
        <v>0.476493055553874</v>
      </c>
      <c r="J9" s="16">
        <v>0.09038194444276287</v>
      </c>
      <c r="K9" s="44">
        <v>0.019062499995925464</v>
      </c>
      <c r="L9" s="42">
        <v>17.51824817550841</v>
      </c>
    </row>
    <row r="10" spans="1:12" ht="12.75">
      <c r="A10" s="8">
        <v>78</v>
      </c>
      <c r="B10" s="8">
        <v>8</v>
      </c>
      <c r="C10" s="8">
        <v>0</v>
      </c>
      <c r="D10" s="8">
        <v>75</v>
      </c>
      <c r="E10" s="22" t="s">
        <v>319</v>
      </c>
      <c r="F10" s="8" t="s">
        <v>16</v>
      </c>
      <c r="G10" s="40" t="s">
        <v>96</v>
      </c>
      <c r="H10" s="41" t="s">
        <v>198</v>
      </c>
      <c r="I10" s="16">
        <v>0.48934027777431766</v>
      </c>
      <c r="J10" s="16">
        <v>0.10322916666320653</v>
      </c>
      <c r="K10" s="44">
        <v>0.03190972221636912</v>
      </c>
      <c r="L10" s="42">
        <v>15.338042381947012</v>
      </c>
    </row>
    <row r="11" spans="1:12" ht="12.75">
      <c r="A11" s="8">
        <v>81</v>
      </c>
      <c r="B11" s="8">
        <v>9</v>
      </c>
      <c r="C11" s="8">
        <v>0</v>
      </c>
      <c r="D11" s="8">
        <v>433</v>
      </c>
      <c r="E11" s="22" t="s">
        <v>226</v>
      </c>
      <c r="F11" s="8" t="s">
        <v>16</v>
      </c>
      <c r="G11" s="40" t="s">
        <v>111</v>
      </c>
      <c r="H11" s="41" t="s">
        <v>193</v>
      </c>
      <c r="I11" s="16">
        <v>0.4894212962972233</v>
      </c>
      <c r="J11" s="16">
        <v>0.10331018518611218</v>
      </c>
      <c r="K11" s="44">
        <v>0.03199074073927477</v>
      </c>
      <c r="L11" s="42">
        <v>15.326013891863377</v>
      </c>
    </row>
    <row r="12" spans="1:12" ht="12.75">
      <c r="A12" s="8">
        <v>91</v>
      </c>
      <c r="B12" s="8">
        <v>10</v>
      </c>
      <c r="C12" s="8">
        <v>0</v>
      </c>
      <c r="D12" s="8">
        <v>485</v>
      </c>
      <c r="E12" s="22" t="s">
        <v>281</v>
      </c>
      <c r="F12" s="8" t="s">
        <v>16</v>
      </c>
      <c r="G12" s="40" t="s">
        <v>168</v>
      </c>
      <c r="H12" s="41" t="s">
        <v>198</v>
      </c>
      <c r="I12" s="16">
        <v>0.48958333333118825</v>
      </c>
      <c r="J12" s="16">
        <v>0.10347222222007713</v>
      </c>
      <c r="K12" s="44">
        <v>0.032152777773239716</v>
      </c>
      <c r="L12" s="42">
        <v>15.30201342313602</v>
      </c>
    </row>
    <row r="13" spans="1:12" ht="12.75">
      <c r="A13" s="8">
        <v>94</v>
      </c>
      <c r="B13" s="8">
        <v>11</v>
      </c>
      <c r="C13" s="8">
        <v>0</v>
      </c>
      <c r="D13" s="8">
        <v>479</v>
      </c>
      <c r="E13" s="22" t="s">
        <v>274</v>
      </c>
      <c r="F13" s="8" t="s">
        <v>16</v>
      </c>
      <c r="G13" s="40" t="s">
        <v>97</v>
      </c>
      <c r="H13" s="41" t="s">
        <v>193</v>
      </c>
      <c r="I13" s="16">
        <v>0.48958333333118825</v>
      </c>
      <c r="J13" s="16">
        <v>0.10347222222007713</v>
      </c>
      <c r="K13" s="44">
        <v>0.032152777773239716</v>
      </c>
      <c r="L13" s="42">
        <v>15.30201342313602</v>
      </c>
    </row>
    <row r="14" spans="1:12" ht="12.75">
      <c r="A14" s="8">
        <v>97</v>
      </c>
      <c r="B14" s="8">
        <v>12</v>
      </c>
      <c r="C14" s="8">
        <v>0</v>
      </c>
      <c r="D14" s="8">
        <v>482</v>
      </c>
      <c r="E14" s="22" t="s">
        <v>277</v>
      </c>
      <c r="F14" s="8" t="s">
        <v>16</v>
      </c>
      <c r="G14" s="40" t="s">
        <v>157</v>
      </c>
      <c r="H14" s="41" t="s">
        <v>268</v>
      </c>
      <c r="I14" s="16">
        <v>0.48958333333118825</v>
      </c>
      <c r="J14" s="16">
        <v>0.10347222222007713</v>
      </c>
      <c r="K14" s="44">
        <v>0.032152777773239716</v>
      </c>
      <c r="L14" s="42">
        <v>15.30201342313602</v>
      </c>
    </row>
    <row r="15" spans="1:12" ht="12.75">
      <c r="A15" s="8">
        <v>100</v>
      </c>
      <c r="B15" s="8">
        <v>13</v>
      </c>
      <c r="C15" s="8">
        <v>0</v>
      </c>
      <c r="D15" s="8">
        <v>511</v>
      </c>
      <c r="E15" s="22" t="s">
        <v>307</v>
      </c>
      <c r="F15" s="8" t="s">
        <v>16</v>
      </c>
      <c r="G15" s="40" t="s">
        <v>152</v>
      </c>
      <c r="H15" s="41" t="s">
        <v>198</v>
      </c>
      <c r="I15" s="16">
        <v>0.48958333333118825</v>
      </c>
      <c r="J15" s="16">
        <v>0.10347222222007713</v>
      </c>
      <c r="K15" s="44">
        <v>0.032152777773239716</v>
      </c>
      <c r="L15" s="42">
        <v>15.30201342313602</v>
      </c>
    </row>
    <row r="16" spans="1:12" ht="12.75">
      <c r="A16" s="8">
        <v>103</v>
      </c>
      <c r="B16" s="8">
        <v>14</v>
      </c>
      <c r="C16" s="8">
        <v>0</v>
      </c>
      <c r="D16" s="8">
        <v>440</v>
      </c>
      <c r="E16" s="22" t="s">
        <v>233</v>
      </c>
      <c r="F16" s="8" t="s">
        <v>16</v>
      </c>
      <c r="G16" s="40" t="s">
        <v>161</v>
      </c>
      <c r="H16" s="41" t="s">
        <v>195</v>
      </c>
      <c r="I16" s="16">
        <v>0.48958333333118825</v>
      </c>
      <c r="J16" s="16">
        <v>0.10347222222007713</v>
      </c>
      <c r="K16" s="44">
        <v>0.032152777773239716</v>
      </c>
      <c r="L16" s="42">
        <v>15.30201342313602</v>
      </c>
    </row>
    <row r="17" spans="1:12" ht="12.75">
      <c r="A17" s="8">
        <v>1</v>
      </c>
      <c r="B17" s="8">
        <v>1</v>
      </c>
      <c r="C17" s="8">
        <v>5</v>
      </c>
      <c r="D17" s="8">
        <v>421</v>
      </c>
      <c r="E17" s="22" t="s">
        <v>215</v>
      </c>
      <c r="F17" s="8" t="s">
        <v>17</v>
      </c>
      <c r="G17" s="40" t="s">
        <v>102</v>
      </c>
      <c r="H17" s="41" t="s">
        <v>193</v>
      </c>
      <c r="I17" s="16">
        <v>0.45743055555794854</v>
      </c>
      <c r="J17" s="16">
        <v>0.07131944444683741</v>
      </c>
      <c r="K17" s="44">
        <v>0</v>
      </c>
      <c r="L17" s="42">
        <v>22.20058422515579</v>
      </c>
    </row>
    <row r="18" spans="1:12" ht="12.75">
      <c r="A18" s="8">
        <v>3</v>
      </c>
      <c r="B18" s="8">
        <v>2</v>
      </c>
      <c r="C18" s="8">
        <v>4</v>
      </c>
      <c r="D18" s="8">
        <v>420</v>
      </c>
      <c r="E18" s="22" t="s">
        <v>214</v>
      </c>
      <c r="F18" s="8" t="s">
        <v>17</v>
      </c>
      <c r="G18" s="40" t="s">
        <v>102</v>
      </c>
      <c r="H18" s="41" t="s">
        <v>193</v>
      </c>
      <c r="I18" s="16">
        <v>0.4574999999967986</v>
      </c>
      <c r="J18" s="16">
        <v>0.07138888888568745</v>
      </c>
      <c r="K18" s="44">
        <v>6.944443885004148E-05</v>
      </c>
      <c r="L18" s="42">
        <v>22.178988327842866</v>
      </c>
    </row>
    <row r="19" spans="1:12" ht="12.75">
      <c r="A19" s="8">
        <v>4</v>
      </c>
      <c r="B19" s="8">
        <v>3</v>
      </c>
      <c r="C19" s="8">
        <v>3</v>
      </c>
      <c r="D19" s="8">
        <v>469</v>
      </c>
      <c r="E19" s="22" t="s">
        <v>263</v>
      </c>
      <c r="F19" s="8" t="s">
        <v>17</v>
      </c>
      <c r="G19" s="40" t="s">
        <v>102</v>
      </c>
      <c r="H19" s="41" t="s">
        <v>193</v>
      </c>
      <c r="I19" s="16">
        <v>0.4600694444452529</v>
      </c>
      <c r="J19" s="16">
        <v>0.07395833333414176</v>
      </c>
      <c r="K19" s="44">
        <v>0.002638888887304347</v>
      </c>
      <c r="L19" s="42">
        <v>21.408450703991342</v>
      </c>
    </row>
    <row r="20" spans="1:12" ht="12.75">
      <c r="A20" s="8">
        <v>5</v>
      </c>
      <c r="B20" s="8">
        <v>4</v>
      </c>
      <c r="C20" s="8">
        <v>2</v>
      </c>
      <c r="D20" s="8">
        <v>494</v>
      </c>
      <c r="E20" s="22" t="s">
        <v>289</v>
      </c>
      <c r="F20" s="8" t="s">
        <v>17</v>
      </c>
      <c r="G20" s="40" t="s">
        <v>94</v>
      </c>
      <c r="H20" s="41" t="s">
        <v>195</v>
      </c>
      <c r="I20" s="16">
        <v>0.46012731481459923</v>
      </c>
      <c r="J20" s="16">
        <v>0.0740162037034881</v>
      </c>
      <c r="K20" s="44">
        <v>0.0026967592566506937</v>
      </c>
      <c r="L20" s="42">
        <v>21.391712275277325</v>
      </c>
    </row>
    <row r="21" spans="1:12" ht="12.75">
      <c r="A21" s="8">
        <v>11</v>
      </c>
      <c r="B21" s="8">
        <v>5</v>
      </c>
      <c r="C21" s="8">
        <v>1</v>
      </c>
      <c r="D21" s="8">
        <v>435</v>
      </c>
      <c r="E21" s="22" t="s">
        <v>228</v>
      </c>
      <c r="F21" s="8" t="s">
        <v>17</v>
      </c>
      <c r="G21" s="40" t="s">
        <v>111</v>
      </c>
      <c r="H21" s="41" t="s">
        <v>193</v>
      </c>
      <c r="I21" s="16">
        <v>0.4623495370396995</v>
      </c>
      <c r="J21" s="16">
        <v>0.07623842592858837</v>
      </c>
      <c r="K21" s="44">
        <v>0.004918981481750961</v>
      </c>
      <c r="L21" s="42">
        <v>20.768179747263183</v>
      </c>
    </row>
    <row r="22" spans="1:12" ht="12.75">
      <c r="A22" s="8">
        <v>12</v>
      </c>
      <c r="B22" s="8">
        <v>6</v>
      </c>
      <c r="C22" s="8">
        <v>0</v>
      </c>
      <c r="D22" s="8">
        <v>506</v>
      </c>
      <c r="E22" s="22" t="s">
        <v>301</v>
      </c>
      <c r="F22" s="8" t="s">
        <v>17</v>
      </c>
      <c r="G22" s="40" t="s">
        <v>302</v>
      </c>
      <c r="H22" s="41" t="s">
        <v>195</v>
      </c>
      <c r="I22" s="16">
        <v>0.46313657407154096</v>
      </c>
      <c r="J22" s="16">
        <v>0.07702546296042984</v>
      </c>
      <c r="K22" s="44">
        <v>0.005706018513592426</v>
      </c>
      <c r="L22" s="42">
        <v>20.55597295334319</v>
      </c>
    </row>
    <row r="23" spans="1:12" ht="12.75">
      <c r="A23" s="8">
        <v>14</v>
      </c>
      <c r="B23" s="8">
        <v>7</v>
      </c>
      <c r="C23" s="8">
        <v>0</v>
      </c>
      <c r="D23" s="8">
        <v>520</v>
      </c>
      <c r="E23" s="22" t="s">
        <v>314</v>
      </c>
      <c r="F23" s="8" t="s">
        <v>17</v>
      </c>
      <c r="G23" s="40" t="s">
        <v>170</v>
      </c>
      <c r="H23" s="41" t="s">
        <v>195</v>
      </c>
      <c r="I23" s="16">
        <v>0.46347222222352646</v>
      </c>
      <c r="J23" s="16">
        <v>0.07736111111241534</v>
      </c>
      <c r="K23" s="44">
        <v>0.006041666665577927</v>
      </c>
      <c r="L23" s="42">
        <v>20.466786355130715</v>
      </c>
    </row>
    <row r="24" spans="1:12" ht="12.75">
      <c r="A24" s="8">
        <v>19</v>
      </c>
      <c r="B24" s="8">
        <v>8</v>
      </c>
      <c r="C24" s="8">
        <v>0</v>
      </c>
      <c r="D24" s="8">
        <v>409</v>
      </c>
      <c r="E24" s="22" t="s">
        <v>201</v>
      </c>
      <c r="F24" s="8" t="s">
        <v>17</v>
      </c>
      <c r="G24" s="40" t="s">
        <v>178</v>
      </c>
      <c r="H24" s="41" t="s">
        <v>195</v>
      </c>
      <c r="I24" s="16">
        <v>0.46480324074218515</v>
      </c>
      <c r="J24" s="16">
        <v>0.07869212963107403</v>
      </c>
      <c r="K24" s="44">
        <v>0.007372685184236616</v>
      </c>
      <c r="L24" s="42">
        <v>20.120605971097078</v>
      </c>
    </row>
    <row r="25" spans="1:12" ht="12.75">
      <c r="A25" s="8">
        <v>21</v>
      </c>
      <c r="B25" s="8">
        <v>9</v>
      </c>
      <c r="C25" s="8">
        <v>0</v>
      </c>
      <c r="D25" s="8">
        <v>519</v>
      </c>
      <c r="E25" s="22" t="s">
        <v>313</v>
      </c>
      <c r="F25" s="8" t="s">
        <v>17</v>
      </c>
      <c r="G25" s="40" t="s">
        <v>112</v>
      </c>
      <c r="H25" s="41" t="s">
        <v>195</v>
      </c>
      <c r="I25" s="16">
        <v>0.4651157407424762</v>
      </c>
      <c r="J25" s="16">
        <v>0.07900462963136506</v>
      </c>
      <c r="K25" s="44">
        <v>0.007685185184527654</v>
      </c>
      <c r="L25" s="42">
        <v>20.041019630383097</v>
      </c>
    </row>
    <row r="26" spans="1:12" ht="12.75">
      <c r="A26" s="8">
        <v>26</v>
      </c>
      <c r="B26" s="8">
        <v>10</v>
      </c>
      <c r="C26" s="8">
        <v>0</v>
      </c>
      <c r="D26" s="8">
        <v>401</v>
      </c>
      <c r="E26" s="22" t="s">
        <v>192</v>
      </c>
      <c r="F26" s="8" t="s">
        <v>17</v>
      </c>
      <c r="G26" s="40" t="s">
        <v>101</v>
      </c>
      <c r="H26" s="41" t="s">
        <v>193</v>
      </c>
      <c r="I26" s="16">
        <v>0.4658680555585306</v>
      </c>
      <c r="J26" s="16">
        <v>0.07975694444741949</v>
      </c>
      <c r="K26" s="44">
        <v>0.008437500000582077</v>
      </c>
      <c r="L26" s="42">
        <v>19.85198084383938</v>
      </c>
    </row>
    <row r="27" spans="1:12" ht="12.75">
      <c r="A27" s="8">
        <v>53</v>
      </c>
      <c r="B27" s="8">
        <v>11</v>
      </c>
      <c r="C27" s="8">
        <v>0</v>
      </c>
      <c r="D27" s="8">
        <v>78</v>
      </c>
      <c r="E27" s="22" t="s">
        <v>320</v>
      </c>
      <c r="F27" s="8" t="s">
        <v>17</v>
      </c>
      <c r="G27" s="40" t="s">
        <v>152</v>
      </c>
      <c r="H27" s="41" t="s">
        <v>198</v>
      </c>
      <c r="I27" s="16">
        <v>0.4742824074055534</v>
      </c>
      <c r="J27" s="16">
        <v>0.08817129629444226</v>
      </c>
      <c r="K27" s="44">
        <v>0.01685185184760485</v>
      </c>
      <c r="L27" s="42">
        <v>17.957469152386004</v>
      </c>
    </row>
    <row r="28" spans="1:12" ht="12.75">
      <c r="A28" s="8">
        <v>54</v>
      </c>
      <c r="B28" s="8">
        <v>12</v>
      </c>
      <c r="C28" s="8">
        <v>0</v>
      </c>
      <c r="D28" s="8">
        <v>478</v>
      </c>
      <c r="E28" s="22" t="s">
        <v>273</v>
      </c>
      <c r="F28" s="8" t="s">
        <v>17</v>
      </c>
      <c r="G28" s="40" t="s">
        <v>96</v>
      </c>
      <c r="H28" s="41" t="s">
        <v>198</v>
      </c>
      <c r="I28" s="16">
        <v>0.47472222222131677</v>
      </c>
      <c r="J28" s="16">
        <v>0.08861111111020564</v>
      </c>
      <c r="K28" s="44">
        <v>0.017291666663368233</v>
      </c>
      <c r="L28" s="42">
        <v>17.868338558176315</v>
      </c>
    </row>
    <row r="29" spans="1:12" ht="12.75">
      <c r="A29" s="8">
        <v>58</v>
      </c>
      <c r="B29" s="8">
        <v>13</v>
      </c>
      <c r="C29" s="8">
        <v>0</v>
      </c>
      <c r="D29" s="8">
        <v>490</v>
      </c>
      <c r="E29" s="22" t="s">
        <v>285</v>
      </c>
      <c r="F29" s="8" t="s">
        <v>17</v>
      </c>
      <c r="G29" s="40" t="s">
        <v>127</v>
      </c>
      <c r="H29" s="41" t="s">
        <v>195</v>
      </c>
      <c r="I29" s="16">
        <v>0.47643518518452765</v>
      </c>
      <c r="J29" s="16">
        <v>0.09032407407341653</v>
      </c>
      <c r="K29" s="44">
        <v>0.019004629626579117</v>
      </c>
      <c r="L29" s="42">
        <v>17.529472065734993</v>
      </c>
    </row>
    <row r="30" spans="1:12" ht="12.75">
      <c r="A30" s="8">
        <v>62</v>
      </c>
      <c r="B30" s="8">
        <v>14</v>
      </c>
      <c r="C30" s="8">
        <v>0</v>
      </c>
      <c r="D30" s="8">
        <v>406</v>
      </c>
      <c r="E30" s="22" t="s">
        <v>199</v>
      </c>
      <c r="F30" s="8" t="s">
        <v>17</v>
      </c>
      <c r="G30" s="40" t="s">
        <v>96</v>
      </c>
      <c r="H30" s="41" t="s">
        <v>198</v>
      </c>
      <c r="I30" s="16">
        <v>0.4768981481465744</v>
      </c>
      <c r="J30" s="16">
        <v>0.09078703703546326</v>
      </c>
      <c r="K30" s="44">
        <v>0.01946759258862585</v>
      </c>
      <c r="L30" s="42">
        <v>17.44008159132731</v>
      </c>
    </row>
    <row r="31" spans="1:12" ht="12.75">
      <c r="A31" s="8">
        <v>63</v>
      </c>
      <c r="B31" s="8">
        <v>15</v>
      </c>
      <c r="C31" s="8">
        <v>0</v>
      </c>
      <c r="D31" s="8">
        <v>481</v>
      </c>
      <c r="E31" s="22" t="s">
        <v>276</v>
      </c>
      <c r="F31" s="8" t="s">
        <v>17</v>
      </c>
      <c r="G31" s="40" t="s">
        <v>104</v>
      </c>
      <c r="H31" s="41" t="s">
        <v>193</v>
      </c>
      <c r="I31" s="16">
        <v>0.47709490740817273</v>
      </c>
      <c r="J31" s="16">
        <v>0.0909837962970616</v>
      </c>
      <c r="K31" s="44">
        <v>0.019664351850224193</v>
      </c>
      <c r="L31" s="42">
        <v>17.402366111035406</v>
      </c>
    </row>
    <row r="32" spans="1:12" ht="12.75">
      <c r="A32" s="8">
        <v>65</v>
      </c>
      <c r="B32" s="8">
        <v>16</v>
      </c>
      <c r="C32" s="8">
        <v>0</v>
      </c>
      <c r="D32" s="8">
        <v>72</v>
      </c>
      <c r="E32" s="22" t="s">
        <v>316</v>
      </c>
      <c r="F32" s="8" t="s">
        <v>17</v>
      </c>
      <c r="G32" s="40" t="s">
        <v>113</v>
      </c>
      <c r="H32" s="41" t="s">
        <v>195</v>
      </c>
      <c r="I32" s="16">
        <v>0.47730324073927477</v>
      </c>
      <c r="J32" s="16">
        <v>0.09119212962816364</v>
      </c>
      <c r="K32" s="44">
        <v>0.019872685181326233</v>
      </c>
      <c r="L32" s="42">
        <v>17.362609468485743</v>
      </c>
    </row>
    <row r="33" spans="1:12" ht="12.75">
      <c r="A33" s="8">
        <v>68</v>
      </c>
      <c r="B33" s="8">
        <v>17</v>
      </c>
      <c r="C33" s="8">
        <v>0</v>
      </c>
      <c r="D33" s="8">
        <v>513</v>
      </c>
      <c r="E33" s="22" t="s">
        <v>308</v>
      </c>
      <c r="F33" s="8" t="s">
        <v>17</v>
      </c>
      <c r="G33" s="40" t="s">
        <v>152</v>
      </c>
      <c r="H33" s="41" t="s">
        <v>198</v>
      </c>
      <c r="I33" s="16">
        <v>0.47937500000261934</v>
      </c>
      <c r="J33" s="16">
        <v>0.09326388889150822</v>
      </c>
      <c r="K33" s="44">
        <v>0.021944444444670808</v>
      </c>
      <c r="L33" s="42">
        <v>16.97691734874137</v>
      </c>
    </row>
    <row r="34" spans="1:12" ht="12.75">
      <c r="A34" s="8">
        <v>83</v>
      </c>
      <c r="B34" s="8">
        <v>18</v>
      </c>
      <c r="C34" s="8">
        <v>0</v>
      </c>
      <c r="D34" s="8">
        <v>476</v>
      </c>
      <c r="E34" s="22" t="s">
        <v>271</v>
      </c>
      <c r="F34" s="8" t="s">
        <v>17</v>
      </c>
      <c r="G34" s="40" t="s">
        <v>167</v>
      </c>
      <c r="H34" s="41" t="s">
        <v>195</v>
      </c>
      <c r="I34" s="16">
        <v>0.48947916666656965</v>
      </c>
      <c r="J34" s="16">
        <v>0.10336805555545853</v>
      </c>
      <c r="K34" s="44">
        <v>0.03204861110862112</v>
      </c>
      <c r="L34" s="42">
        <v>15.31743365805939</v>
      </c>
    </row>
    <row r="35" spans="1:12" ht="12.75">
      <c r="A35" s="8">
        <v>96</v>
      </c>
      <c r="B35" s="8">
        <v>19</v>
      </c>
      <c r="C35" s="8">
        <v>0</v>
      </c>
      <c r="D35" s="8">
        <v>502</v>
      </c>
      <c r="E35" s="22" t="s">
        <v>296</v>
      </c>
      <c r="F35" s="8" t="s">
        <v>17</v>
      </c>
      <c r="G35" s="40" t="s">
        <v>297</v>
      </c>
      <c r="H35" s="41" t="s">
        <v>193</v>
      </c>
      <c r="I35" s="16">
        <v>0.48958333333118825</v>
      </c>
      <c r="J35" s="16">
        <v>0.10347222222007713</v>
      </c>
      <c r="K35" s="44">
        <v>0.032152777773239716</v>
      </c>
      <c r="L35" s="42">
        <v>15.30201342313602</v>
      </c>
    </row>
    <row r="36" spans="1:12" ht="12.75">
      <c r="A36" s="8">
        <v>101</v>
      </c>
      <c r="B36" s="8">
        <v>20</v>
      </c>
      <c r="C36" s="8">
        <v>0</v>
      </c>
      <c r="D36" s="8">
        <v>487</v>
      </c>
      <c r="E36" s="22" t="s">
        <v>283</v>
      </c>
      <c r="F36" s="8" t="s">
        <v>17</v>
      </c>
      <c r="G36" s="40" t="s">
        <v>127</v>
      </c>
      <c r="H36" s="41" t="s">
        <v>195</v>
      </c>
      <c r="I36" s="16">
        <v>0.48958333333118825</v>
      </c>
      <c r="J36" s="16">
        <v>0.10347222222007713</v>
      </c>
      <c r="K36" s="44">
        <v>0.032152777773239716</v>
      </c>
      <c r="L36" s="42">
        <v>15.30201342313602</v>
      </c>
    </row>
    <row r="37" spans="1:12" ht="12.75">
      <c r="A37" s="8">
        <v>6</v>
      </c>
      <c r="B37" s="8">
        <v>1</v>
      </c>
      <c r="C37" s="8">
        <v>5</v>
      </c>
      <c r="D37" s="8">
        <v>454</v>
      </c>
      <c r="E37" s="22" t="s">
        <v>247</v>
      </c>
      <c r="F37" s="8" t="s">
        <v>18</v>
      </c>
      <c r="G37" s="40" t="s">
        <v>155</v>
      </c>
      <c r="H37" s="41" t="s">
        <v>198</v>
      </c>
      <c r="I37" s="16">
        <v>0.46054398148407927</v>
      </c>
      <c r="J37" s="16">
        <v>0.07443287037296814</v>
      </c>
      <c r="K37" s="44">
        <v>0.0031134259261307307</v>
      </c>
      <c r="L37" s="42">
        <v>21.271963923997134</v>
      </c>
    </row>
    <row r="38" spans="1:12" ht="12.75">
      <c r="A38" s="8">
        <v>9</v>
      </c>
      <c r="B38" s="8">
        <v>2</v>
      </c>
      <c r="C38" s="8">
        <v>4</v>
      </c>
      <c r="D38" s="8">
        <v>426</v>
      </c>
      <c r="E38" s="22" t="s">
        <v>219</v>
      </c>
      <c r="F38" s="8" t="s">
        <v>18</v>
      </c>
      <c r="G38" s="40" t="s">
        <v>97</v>
      </c>
      <c r="H38" s="41" t="s">
        <v>193</v>
      </c>
      <c r="I38" s="16">
        <v>0.4615625000005821</v>
      </c>
      <c r="J38" s="16">
        <v>0.07545138888947095</v>
      </c>
      <c r="K38" s="44">
        <v>0.0041319444426335394</v>
      </c>
      <c r="L38" s="42">
        <v>20.984813621559237</v>
      </c>
    </row>
    <row r="39" spans="1:12" ht="12.75">
      <c r="A39" s="8">
        <v>20</v>
      </c>
      <c r="B39" s="8">
        <v>3</v>
      </c>
      <c r="C39" s="8">
        <v>3</v>
      </c>
      <c r="D39" s="8">
        <v>493</v>
      </c>
      <c r="E39" s="22" t="s">
        <v>287</v>
      </c>
      <c r="F39" s="8" t="s">
        <v>18</v>
      </c>
      <c r="G39" s="40" t="s">
        <v>94</v>
      </c>
      <c r="H39" s="41" t="s">
        <v>195</v>
      </c>
      <c r="I39" s="16">
        <v>0.4649305555576575</v>
      </c>
      <c r="J39" s="16">
        <v>0.07881944444654637</v>
      </c>
      <c r="K39" s="44">
        <v>0.007499999999708962</v>
      </c>
      <c r="L39" s="42">
        <v>20.088105726336543</v>
      </c>
    </row>
    <row r="40" spans="1:12" ht="12.75">
      <c r="A40" s="8">
        <v>22</v>
      </c>
      <c r="B40" s="8">
        <v>4</v>
      </c>
      <c r="C40" s="8">
        <v>2</v>
      </c>
      <c r="D40" s="8">
        <v>427</v>
      </c>
      <c r="E40" s="22" t="s">
        <v>220</v>
      </c>
      <c r="F40" s="8" t="s">
        <v>18</v>
      </c>
      <c r="G40" s="40" t="s">
        <v>97</v>
      </c>
      <c r="H40" s="41" t="s">
        <v>193</v>
      </c>
      <c r="I40" s="16">
        <v>0.46511574074061135</v>
      </c>
      <c r="J40" s="16">
        <v>0.07900462962950022</v>
      </c>
      <c r="K40" s="44">
        <v>0.007685185182662813</v>
      </c>
      <c r="L40" s="42">
        <v>20.041019630856148</v>
      </c>
    </row>
    <row r="41" spans="1:12" ht="12.75">
      <c r="A41" s="8">
        <v>23</v>
      </c>
      <c r="B41" s="8">
        <v>5</v>
      </c>
      <c r="C41" s="8">
        <v>1</v>
      </c>
      <c r="D41" s="8">
        <v>447</v>
      </c>
      <c r="E41" s="22" t="s">
        <v>241</v>
      </c>
      <c r="F41" s="8" t="s">
        <v>18</v>
      </c>
      <c r="G41" s="40" t="s">
        <v>166</v>
      </c>
      <c r="H41" s="41" t="s">
        <v>193</v>
      </c>
      <c r="I41" s="16">
        <v>0.4651157407433169</v>
      </c>
      <c r="J41" s="16">
        <v>0.07900462963220578</v>
      </c>
      <c r="K41" s="44">
        <v>0.007685185185368371</v>
      </c>
      <c r="L41" s="42">
        <v>20.041019630169835</v>
      </c>
    </row>
    <row r="42" spans="1:12" ht="12.75">
      <c r="A42" s="8">
        <v>29</v>
      </c>
      <c r="B42" s="8">
        <v>6</v>
      </c>
      <c r="C42" s="8">
        <v>0</v>
      </c>
      <c r="D42" s="8">
        <v>457</v>
      </c>
      <c r="E42" s="22" t="s">
        <v>251</v>
      </c>
      <c r="F42" s="8" t="s">
        <v>18</v>
      </c>
      <c r="G42" s="40" t="s">
        <v>111</v>
      </c>
      <c r="H42" s="41" t="s">
        <v>193</v>
      </c>
      <c r="I42" s="16">
        <v>0.4677083333299379</v>
      </c>
      <c r="J42" s="16">
        <v>0.08159722221882676</v>
      </c>
      <c r="K42" s="44">
        <v>0.01027777777198935</v>
      </c>
      <c r="L42" s="42">
        <v>19.404255319956395</v>
      </c>
    </row>
    <row r="43" spans="1:12" ht="12.75">
      <c r="A43" s="8">
        <v>30</v>
      </c>
      <c r="B43" s="8">
        <v>7</v>
      </c>
      <c r="C43" s="8">
        <v>0</v>
      </c>
      <c r="D43" s="8">
        <v>510</v>
      </c>
      <c r="E43" s="22" t="s">
        <v>306</v>
      </c>
      <c r="F43" s="8" t="s">
        <v>18</v>
      </c>
      <c r="G43" s="40" t="s">
        <v>98</v>
      </c>
      <c r="H43" s="41" t="s">
        <v>198</v>
      </c>
      <c r="I43" s="16">
        <v>0.4677777777760639</v>
      </c>
      <c r="J43" s="16">
        <v>0.08166666666495276</v>
      </c>
      <c r="K43" s="44">
        <v>0.010347222218115348</v>
      </c>
      <c r="L43" s="42">
        <v>19.3877551024477</v>
      </c>
    </row>
    <row r="44" spans="1:12" ht="12.75">
      <c r="A44" s="8">
        <v>31</v>
      </c>
      <c r="B44" s="8">
        <v>8</v>
      </c>
      <c r="C44" s="8">
        <v>0</v>
      </c>
      <c r="D44" s="8">
        <v>408</v>
      </c>
      <c r="E44" s="22" t="s">
        <v>200</v>
      </c>
      <c r="F44" s="8" t="s">
        <v>18</v>
      </c>
      <c r="G44" s="40" t="s">
        <v>96</v>
      </c>
      <c r="H44" s="41" t="s">
        <v>198</v>
      </c>
      <c r="I44" s="16">
        <v>0.46857638889196096</v>
      </c>
      <c r="J44" s="16">
        <v>0.08246527778084983</v>
      </c>
      <c r="K44" s="44">
        <v>0.011145833334012423</v>
      </c>
      <c r="L44" s="42">
        <v>19.19999999928475</v>
      </c>
    </row>
    <row r="45" spans="1:12" ht="12.75">
      <c r="A45" s="8">
        <v>32</v>
      </c>
      <c r="B45" s="8">
        <v>9</v>
      </c>
      <c r="C45" s="8">
        <v>0</v>
      </c>
      <c r="D45" s="8">
        <v>480</v>
      </c>
      <c r="E45" s="22" t="s">
        <v>275</v>
      </c>
      <c r="F45" s="8" t="s">
        <v>18</v>
      </c>
      <c r="G45" s="40" t="s">
        <v>96</v>
      </c>
      <c r="H45" s="41" t="s">
        <v>198</v>
      </c>
      <c r="I45" s="16">
        <v>0.46921296296204673</v>
      </c>
      <c r="J45" s="16">
        <v>0.0831018518509356</v>
      </c>
      <c r="K45" s="44">
        <v>0.011782407404098194</v>
      </c>
      <c r="L45" s="42">
        <v>19.05292479129642</v>
      </c>
    </row>
    <row r="46" spans="1:12" ht="12.75">
      <c r="A46" s="8">
        <v>33</v>
      </c>
      <c r="B46" s="8">
        <v>10</v>
      </c>
      <c r="C46" s="8">
        <v>0</v>
      </c>
      <c r="D46" s="8">
        <v>501</v>
      </c>
      <c r="E46" s="22" t="s">
        <v>295</v>
      </c>
      <c r="F46" s="8" t="s">
        <v>18</v>
      </c>
      <c r="G46" s="40" t="s">
        <v>156</v>
      </c>
      <c r="H46" s="41" t="s">
        <v>193</v>
      </c>
      <c r="I46" s="16">
        <v>0.46924768518510973</v>
      </c>
      <c r="J46" s="16">
        <v>0.0831365740739986</v>
      </c>
      <c r="K46" s="44">
        <v>0.011817129627161194</v>
      </c>
      <c r="L46" s="42">
        <v>19.04496728388197</v>
      </c>
    </row>
    <row r="47" spans="1:12" ht="12.75">
      <c r="A47" s="8">
        <v>34</v>
      </c>
      <c r="B47" s="8">
        <v>11</v>
      </c>
      <c r="C47" s="8">
        <v>0</v>
      </c>
      <c r="D47" s="8">
        <v>438</v>
      </c>
      <c r="E47" s="22" t="s">
        <v>231</v>
      </c>
      <c r="F47" s="8" t="s">
        <v>18</v>
      </c>
      <c r="G47" s="40" t="s">
        <v>107</v>
      </c>
      <c r="H47" s="41" t="s">
        <v>195</v>
      </c>
      <c r="I47" s="16">
        <v>0.4693287037007394</v>
      </c>
      <c r="J47" s="16">
        <v>0.0832175925896283</v>
      </c>
      <c r="K47" s="44">
        <v>0.011898148142790888</v>
      </c>
      <c r="L47" s="42">
        <v>19.026425591776487</v>
      </c>
    </row>
    <row r="48" spans="1:12" ht="12.75">
      <c r="A48" s="8">
        <v>35</v>
      </c>
      <c r="B48" s="8">
        <v>12</v>
      </c>
      <c r="C48" s="8">
        <v>0</v>
      </c>
      <c r="D48" s="8">
        <v>79</v>
      </c>
      <c r="E48" s="22" t="s">
        <v>321</v>
      </c>
      <c r="F48" s="8" t="s">
        <v>18</v>
      </c>
      <c r="G48" s="40" t="s">
        <v>112</v>
      </c>
      <c r="H48" s="41" t="s">
        <v>195</v>
      </c>
      <c r="I48" s="16">
        <v>0.46945601851621177</v>
      </c>
      <c r="J48" s="16">
        <v>0.08334490740510064</v>
      </c>
      <c r="K48" s="44">
        <v>0.012025462958263233</v>
      </c>
      <c r="L48" s="42">
        <v>18.997361478098355</v>
      </c>
    </row>
    <row r="49" spans="1:12" ht="12.75">
      <c r="A49" s="8">
        <v>37</v>
      </c>
      <c r="B49" s="8">
        <v>13</v>
      </c>
      <c r="C49" s="8">
        <v>0</v>
      </c>
      <c r="D49" s="8">
        <v>507</v>
      </c>
      <c r="E49" s="22" t="s">
        <v>303</v>
      </c>
      <c r="F49" s="8" t="s">
        <v>18</v>
      </c>
      <c r="G49" s="40" t="s">
        <v>155</v>
      </c>
      <c r="H49" s="41" t="s">
        <v>198</v>
      </c>
      <c r="I49" s="16">
        <v>0.4696180555547471</v>
      </c>
      <c r="J49" s="16">
        <v>0.08350694444363599</v>
      </c>
      <c r="K49" s="44">
        <v>0.012187499996798579</v>
      </c>
      <c r="L49" s="42">
        <v>18.96049896068252</v>
      </c>
    </row>
    <row r="50" spans="1:12" ht="12.75">
      <c r="A50" s="8">
        <v>41</v>
      </c>
      <c r="B50" s="8">
        <v>14</v>
      </c>
      <c r="C50" s="8">
        <v>0</v>
      </c>
      <c r="D50" s="8">
        <v>403</v>
      </c>
      <c r="E50" s="22" t="s">
        <v>196</v>
      </c>
      <c r="F50" s="8" t="s">
        <v>18</v>
      </c>
      <c r="G50" s="40" t="s">
        <v>170</v>
      </c>
      <c r="H50" s="41" t="s">
        <v>195</v>
      </c>
      <c r="I50" s="16">
        <v>0.4707754629635019</v>
      </c>
      <c r="J50" s="16">
        <v>0.0846643518523908</v>
      </c>
      <c r="K50" s="44">
        <v>0.013344907405553386</v>
      </c>
      <c r="L50" s="42">
        <v>18.701298701179656</v>
      </c>
    </row>
    <row r="51" spans="1:12" ht="12.75">
      <c r="A51" s="8">
        <v>44</v>
      </c>
      <c r="B51" s="8">
        <v>15</v>
      </c>
      <c r="C51" s="8">
        <v>0</v>
      </c>
      <c r="D51" s="8">
        <v>429</v>
      </c>
      <c r="E51" s="22" t="s">
        <v>222</v>
      </c>
      <c r="F51" s="8" t="s">
        <v>18</v>
      </c>
      <c r="G51" s="40" t="s">
        <v>130</v>
      </c>
      <c r="H51" s="41" t="s">
        <v>195</v>
      </c>
      <c r="I51" s="16">
        <v>0.4716550925950287</v>
      </c>
      <c r="J51" s="16">
        <v>0.08554398148391756</v>
      </c>
      <c r="K51" s="44">
        <v>0.014224537037080154</v>
      </c>
      <c r="L51" s="42">
        <v>18.508997428778823</v>
      </c>
    </row>
    <row r="52" spans="1:12" ht="12.75">
      <c r="A52" s="8">
        <v>47</v>
      </c>
      <c r="B52" s="8">
        <v>16</v>
      </c>
      <c r="C52" s="8">
        <v>0</v>
      </c>
      <c r="D52" s="8">
        <v>516</v>
      </c>
      <c r="E52" s="22" t="s">
        <v>310</v>
      </c>
      <c r="F52" s="8" t="s">
        <v>18</v>
      </c>
      <c r="G52" s="40" t="s">
        <v>96</v>
      </c>
      <c r="H52" s="41" t="s">
        <v>198</v>
      </c>
      <c r="I52" s="16">
        <v>0.47174768518743804</v>
      </c>
      <c r="J52" s="16">
        <v>0.08563657407632691</v>
      </c>
      <c r="K52" s="44">
        <v>0.0143171296294895</v>
      </c>
      <c r="L52" s="42">
        <v>18.48898499748631</v>
      </c>
    </row>
    <row r="53" spans="1:12" ht="12.75">
      <c r="A53" s="8">
        <v>52</v>
      </c>
      <c r="B53" s="8">
        <v>17</v>
      </c>
      <c r="C53" s="8">
        <v>0</v>
      </c>
      <c r="D53" s="8">
        <v>465</v>
      </c>
      <c r="E53" s="22" t="s">
        <v>259</v>
      </c>
      <c r="F53" s="8" t="s">
        <v>18</v>
      </c>
      <c r="G53" s="40" t="s">
        <v>101</v>
      </c>
      <c r="H53" s="41" t="s">
        <v>193</v>
      </c>
      <c r="I53" s="16">
        <v>0.47415509259008104</v>
      </c>
      <c r="J53" s="16">
        <v>0.08804398147896991</v>
      </c>
      <c r="K53" s="44">
        <v>0.016724537032132503</v>
      </c>
      <c r="L53" s="42">
        <v>17.983436309176074</v>
      </c>
    </row>
    <row r="54" spans="1:12" ht="12.75">
      <c r="A54" s="8">
        <v>55</v>
      </c>
      <c r="B54" s="8">
        <v>18</v>
      </c>
      <c r="C54" s="8">
        <v>0</v>
      </c>
      <c r="D54" s="8">
        <v>74</v>
      </c>
      <c r="E54" s="22" t="s">
        <v>318</v>
      </c>
      <c r="F54" s="8" t="s">
        <v>18</v>
      </c>
      <c r="G54" s="40" t="s">
        <v>115</v>
      </c>
      <c r="H54" s="41" t="s">
        <v>193</v>
      </c>
      <c r="I54" s="16">
        <v>0.4750694444446708</v>
      </c>
      <c r="J54" s="16">
        <v>0.08895833333355968</v>
      </c>
      <c r="K54" s="44">
        <v>0.01763888888672227</v>
      </c>
      <c r="L54" s="42">
        <v>17.798594847729888</v>
      </c>
    </row>
    <row r="55" spans="1:12" ht="12.75">
      <c r="A55" s="8">
        <v>57</v>
      </c>
      <c r="B55" s="8">
        <v>19</v>
      </c>
      <c r="C55" s="8">
        <v>0</v>
      </c>
      <c r="D55" s="8">
        <v>514</v>
      </c>
      <c r="E55" s="22" t="s">
        <v>309</v>
      </c>
      <c r="F55" s="8" t="s">
        <v>18</v>
      </c>
      <c r="G55" s="40" t="s">
        <v>99</v>
      </c>
      <c r="H55" s="41" t="s">
        <v>198</v>
      </c>
      <c r="I55" s="16">
        <v>0.4763425925921183</v>
      </c>
      <c r="J55" s="16">
        <v>0.09023148148100718</v>
      </c>
      <c r="K55" s="44">
        <v>0.01891203703416977</v>
      </c>
      <c r="L55" s="42">
        <v>17.54746023611071</v>
      </c>
    </row>
    <row r="56" spans="1:12" ht="12.75">
      <c r="A56" s="8">
        <v>61</v>
      </c>
      <c r="B56" s="8">
        <v>20</v>
      </c>
      <c r="C56" s="8">
        <v>0</v>
      </c>
      <c r="D56" s="8">
        <v>500</v>
      </c>
      <c r="E56" s="22" t="s">
        <v>294</v>
      </c>
      <c r="F56" s="8" t="s">
        <v>18</v>
      </c>
      <c r="G56" s="40" t="s">
        <v>157</v>
      </c>
      <c r="H56" s="41" t="s">
        <v>268</v>
      </c>
      <c r="I56" s="16">
        <v>0.476701388892252</v>
      </c>
      <c r="J56" s="16">
        <v>0.09059027778114087</v>
      </c>
      <c r="K56" s="44">
        <v>0.01927083333430346</v>
      </c>
      <c r="L56" s="42">
        <v>17.47796090391228</v>
      </c>
    </row>
    <row r="57" spans="1:12" ht="12.75">
      <c r="A57" s="8">
        <v>67</v>
      </c>
      <c r="B57" s="8">
        <v>21</v>
      </c>
      <c r="C57" s="8">
        <v>0</v>
      </c>
      <c r="D57" s="8">
        <v>402</v>
      </c>
      <c r="E57" s="22" t="s">
        <v>194</v>
      </c>
      <c r="F57" s="8" t="s">
        <v>18</v>
      </c>
      <c r="G57" s="40" t="s">
        <v>170</v>
      </c>
      <c r="H57" s="41" t="s">
        <v>195</v>
      </c>
      <c r="I57" s="16">
        <v>0.47826388888643123</v>
      </c>
      <c r="J57" s="16">
        <v>0.0921527777753201</v>
      </c>
      <c r="K57" s="44">
        <v>0.020833333328482695</v>
      </c>
      <c r="L57" s="42">
        <v>17.18161266059387</v>
      </c>
    </row>
    <row r="58" spans="1:12" ht="12.75">
      <c r="A58" s="8">
        <v>76</v>
      </c>
      <c r="B58" s="8">
        <v>22</v>
      </c>
      <c r="C58" s="8">
        <v>0</v>
      </c>
      <c r="D58" s="8">
        <v>464</v>
      </c>
      <c r="E58" s="22" t="s">
        <v>258</v>
      </c>
      <c r="F58" s="8" t="s">
        <v>18</v>
      </c>
      <c r="G58" s="40" t="s">
        <v>96</v>
      </c>
      <c r="H58" s="41" t="s">
        <v>198</v>
      </c>
      <c r="I58" s="16">
        <v>0.48914351851999527</v>
      </c>
      <c r="J58" s="16">
        <v>0.10303240740888414</v>
      </c>
      <c r="K58" s="44">
        <v>0.03171296296204673</v>
      </c>
      <c r="L58" s="42">
        <v>15.367333183334003</v>
      </c>
    </row>
    <row r="59" spans="1:12" ht="12.75">
      <c r="A59" s="8">
        <v>80</v>
      </c>
      <c r="B59" s="8">
        <v>23</v>
      </c>
      <c r="C59" s="8">
        <v>0</v>
      </c>
      <c r="D59" s="8">
        <v>418</v>
      </c>
      <c r="E59" s="22" t="s">
        <v>212</v>
      </c>
      <c r="F59" s="8" t="s">
        <v>18</v>
      </c>
      <c r="G59" s="40" t="s">
        <v>97</v>
      </c>
      <c r="H59" s="41" t="s">
        <v>193</v>
      </c>
      <c r="I59" s="16">
        <v>0.48939814815093996</v>
      </c>
      <c r="J59" s="16">
        <v>0.10328703703982883</v>
      </c>
      <c r="K59" s="44">
        <v>0.03196759259299142</v>
      </c>
      <c r="L59" s="42">
        <v>15.329448677308648</v>
      </c>
    </row>
    <row r="60" spans="1:12" ht="12.75">
      <c r="A60" s="8">
        <v>85</v>
      </c>
      <c r="B60" s="8">
        <v>24</v>
      </c>
      <c r="C60" s="8">
        <v>0</v>
      </c>
      <c r="D60" s="8">
        <v>508</v>
      </c>
      <c r="E60" s="22" t="s">
        <v>304</v>
      </c>
      <c r="F60" s="8" t="s">
        <v>18</v>
      </c>
      <c r="G60" s="40" t="s">
        <v>155</v>
      </c>
      <c r="H60" s="41" t="s">
        <v>195</v>
      </c>
      <c r="I60" s="16">
        <v>0.48954861111269565</v>
      </c>
      <c r="J60" s="16">
        <v>0.10343750000158453</v>
      </c>
      <c r="K60" s="44">
        <v>0.032118055554747116</v>
      </c>
      <c r="L60" s="42">
        <v>15.307150050117983</v>
      </c>
    </row>
    <row r="61" spans="1:12" ht="12.75">
      <c r="A61" s="8">
        <v>89</v>
      </c>
      <c r="B61" s="8">
        <v>25</v>
      </c>
      <c r="C61" s="8">
        <v>0</v>
      </c>
      <c r="D61" s="8">
        <v>451</v>
      </c>
      <c r="E61" s="22" t="s">
        <v>245</v>
      </c>
      <c r="F61" s="8" t="s">
        <v>18</v>
      </c>
      <c r="G61" s="40" t="s">
        <v>96</v>
      </c>
      <c r="H61" s="41" t="s">
        <v>198</v>
      </c>
      <c r="I61" s="16">
        <v>0.48958333333118825</v>
      </c>
      <c r="J61" s="16">
        <v>0.10347222222007713</v>
      </c>
      <c r="K61" s="44">
        <v>0.032152777773239716</v>
      </c>
      <c r="L61" s="42">
        <v>15.30201342313602</v>
      </c>
    </row>
    <row r="62" spans="1:12" ht="12.75">
      <c r="A62" s="8">
        <v>90</v>
      </c>
      <c r="B62" s="8">
        <v>26</v>
      </c>
      <c r="C62" s="8">
        <v>0</v>
      </c>
      <c r="D62" s="8">
        <v>450</v>
      </c>
      <c r="E62" s="22" t="s">
        <v>244</v>
      </c>
      <c r="F62" s="8" t="s">
        <v>18</v>
      </c>
      <c r="G62" s="40" t="s">
        <v>155</v>
      </c>
      <c r="H62" s="41" t="s">
        <v>198</v>
      </c>
      <c r="I62" s="16">
        <v>0.48958333333118825</v>
      </c>
      <c r="J62" s="16">
        <v>0.10347222222007713</v>
      </c>
      <c r="K62" s="44">
        <v>0.032152777773239716</v>
      </c>
      <c r="L62" s="42">
        <v>15.30201342313602</v>
      </c>
    </row>
    <row r="63" spans="1:12" ht="12.75">
      <c r="A63" s="8">
        <v>92</v>
      </c>
      <c r="B63" s="8">
        <v>27</v>
      </c>
      <c r="C63" s="8">
        <v>0</v>
      </c>
      <c r="D63" s="8">
        <v>80</v>
      </c>
      <c r="E63" s="22" t="s">
        <v>323</v>
      </c>
      <c r="F63" s="8" t="s">
        <v>18</v>
      </c>
      <c r="G63" s="40" t="s">
        <v>324</v>
      </c>
      <c r="H63" s="41" t="s">
        <v>195</v>
      </c>
      <c r="I63" s="16">
        <v>0.48958333333118825</v>
      </c>
      <c r="J63" s="16">
        <v>0.10347222222007713</v>
      </c>
      <c r="K63" s="44">
        <v>0.032152777773239716</v>
      </c>
      <c r="L63" s="42">
        <v>15.30201342313602</v>
      </c>
    </row>
    <row r="64" spans="1:12" ht="12.75">
      <c r="A64" s="8">
        <v>93</v>
      </c>
      <c r="B64" s="8">
        <v>28</v>
      </c>
      <c r="C64" s="8">
        <v>0</v>
      </c>
      <c r="D64" s="8">
        <v>509</v>
      </c>
      <c r="E64" s="22" t="s">
        <v>305</v>
      </c>
      <c r="F64" s="8" t="s">
        <v>18</v>
      </c>
      <c r="G64" s="40" t="s">
        <v>155</v>
      </c>
      <c r="H64" s="41" t="s">
        <v>195</v>
      </c>
      <c r="I64" s="16">
        <v>0.48958333333118825</v>
      </c>
      <c r="J64" s="16">
        <v>0.10347222222007713</v>
      </c>
      <c r="K64" s="44">
        <v>0.032152777773239716</v>
      </c>
      <c r="L64" s="42">
        <v>15.30201342313602</v>
      </c>
    </row>
    <row r="65" spans="1:12" ht="12.75">
      <c r="A65" s="8">
        <v>99</v>
      </c>
      <c r="B65" s="8">
        <v>29</v>
      </c>
      <c r="C65" s="8">
        <v>0</v>
      </c>
      <c r="D65" s="8">
        <v>505</v>
      </c>
      <c r="E65" s="22" t="s">
        <v>300</v>
      </c>
      <c r="F65" s="8" t="s">
        <v>18</v>
      </c>
      <c r="G65" s="40" t="s">
        <v>95</v>
      </c>
      <c r="H65" s="41" t="s">
        <v>195</v>
      </c>
      <c r="I65" s="16">
        <v>0.48958333333118825</v>
      </c>
      <c r="J65" s="16">
        <v>0.10347222222007713</v>
      </c>
      <c r="K65" s="44">
        <v>0.032152777773239716</v>
      </c>
      <c r="L65" s="42">
        <v>15.30201342313602</v>
      </c>
    </row>
    <row r="66" spans="1:12" ht="12.75">
      <c r="A66" s="8">
        <v>7</v>
      </c>
      <c r="B66" s="8">
        <v>1</v>
      </c>
      <c r="C66" s="8">
        <v>5</v>
      </c>
      <c r="D66" s="8">
        <v>458</v>
      </c>
      <c r="E66" s="22" t="s">
        <v>252</v>
      </c>
      <c r="F66" s="8" t="s">
        <v>19</v>
      </c>
      <c r="G66" s="40" t="s">
        <v>101</v>
      </c>
      <c r="H66" s="41" t="s">
        <v>193</v>
      </c>
      <c r="I66" s="16">
        <v>0.46062499999970896</v>
      </c>
      <c r="J66" s="16">
        <v>0.07451388888859783</v>
      </c>
      <c r="K66" s="44">
        <v>0.0031944444417604245</v>
      </c>
      <c r="L66" s="42">
        <v>21.24883504202149</v>
      </c>
    </row>
    <row r="67" spans="1:12" ht="12.75">
      <c r="A67" s="8">
        <v>8</v>
      </c>
      <c r="B67" s="8">
        <v>2</v>
      </c>
      <c r="C67" s="8">
        <v>4</v>
      </c>
      <c r="D67" s="8">
        <v>497</v>
      </c>
      <c r="E67" s="22" t="s">
        <v>291</v>
      </c>
      <c r="F67" s="8" t="s">
        <v>19</v>
      </c>
      <c r="G67" s="40" t="s">
        <v>161</v>
      </c>
      <c r="H67" s="41" t="s">
        <v>195</v>
      </c>
      <c r="I67" s="16">
        <v>0.46128472222335404</v>
      </c>
      <c r="J67" s="16">
        <v>0.07517361111224291</v>
      </c>
      <c r="K67" s="44">
        <v>0.0038541666654055007</v>
      </c>
      <c r="L67" s="42">
        <v>21.062355657881504</v>
      </c>
    </row>
    <row r="68" spans="1:12" ht="12.75">
      <c r="A68" s="8">
        <v>17</v>
      </c>
      <c r="B68" s="8">
        <v>3</v>
      </c>
      <c r="C68" s="8">
        <v>3</v>
      </c>
      <c r="D68" s="8">
        <v>417</v>
      </c>
      <c r="E68" s="22" t="s">
        <v>211</v>
      </c>
      <c r="F68" s="8" t="s">
        <v>19</v>
      </c>
      <c r="G68" s="40" t="s">
        <v>99</v>
      </c>
      <c r="H68" s="41" t="s">
        <v>198</v>
      </c>
      <c r="I68" s="16">
        <v>0.46465277778042946</v>
      </c>
      <c r="J68" s="16">
        <v>0.07854166666931833</v>
      </c>
      <c r="K68" s="44">
        <v>0.007222222222480923</v>
      </c>
      <c r="L68" s="42">
        <v>20.159151192953352</v>
      </c>
    </row>
    <row r="69" spans="1:12" ht="12.75">
      <c r="A69" s="8">
        <v>18</v>
      </c>
      <c r="B69" s="8">
        <v>4</v>
      </c>
      <c r="C69" s="8">
        <v>2</v>
      </c>
      <c r="D69" s="8">
        <v>462</v>
      </c>
      <c r="E69" s="22" t="s">
        <v>256</v>
      </c>
      <c r="F69" s="8" t="s">
        <v>19</v>
      </c>
      <c r="G69" s="40" t="s">
        <v>102</v>
      </c>
      <c r="H69" s="41" t="s">
        <v>193</v>
      </c>
      <c r="I69" s="16">
        <v>0.4647222222192795</v>
      </c>
      <c r="J69" s="16">
        <v>0.07861111110816837</v>
      </c>
      <c r="K69" s="44">
        <v>0.007291666661330964</v>
      </c>
      <c r="L69" s="42">
        <v>20.141342756937718</v>
      </c>
    </row>
    <row r="70" spans="1:12" ht="12.75">
      <c r="A70" s="8">
        <v>24</v>
      </c>
      <c r="B70" s="8">
        <v>5</v>
      </c>
      <c r="C70" s="8">
        <v>1</v>
      </c>
      <c r="D70" s="8">
        <v>425</v>
      </c>
      <c r="E70" s="22" t="s">
        <v>218</v>
      </c>
      <c r="F70" s="8" t="s">
        <v>19</v>
      </c>
      <c r="G70" s="40" t="s">
        <v>104</v>
      </c>
      <c r="H70" s="41" t="s">
        <v>193</v>
      </c>
      <c r="I70" s="16">
        <v>0.46511574074145207</v>
      </c>
      <c r="J70" s="16">
        <v>0.07900462963034094</v>
      </c>
      <c r="K70" s="44">
        <v>0.007685185183503529</v>
      </c>
      <c r="L70" s="42">
        <v>20.041019630642886</v>
      </c>
    </row>
    <row r="71" spans="1:12" ht="12.75">
      <c r="A71" s="8">
        <v>28</v>
      </c>
      <c r="B71" s="8">
        <v>6</v>
      </c>
      <c r="C71" s="8">
        <v>0</v>
      </c>
      <c r="D71" s="8">
        <v>477</v>
      </c>
      <c r="E71" s="22" t="s">
        <v>272</v>
      </c>
      <c r="F71" s="8" t="s">
        <v>19</v>
      </c>
      <c r="G71" s="40" t="s">
        <v>96</v>
      </c>
      <c r="H71" s="41" t="s">
        <v>198</v>
      </c>
      <c r="I71" s="16">
        <v>0.46765046296059154</v>
      </c>
      <c r="J71" s="16">
        <v>0.08153935184948041</v>
      </c>
      <c r="K71" s="44">
        <v>0.010219907402643003</v>
      </c>
      <c r="L71" s="42">
        <v>19.418026970046643</v>
      </c>
    </row>
    <row r="72" spans="1:12" ht="12.75">
      <c r="A72" s="8">
        <v>36</v>
      </c>
      <c r="B72" s="8">
        <v>7</v>
      </c>
      <c r="C72" s="8">
        <v>0</v>
      </c>
      <c r="D72" s="8">
        <v>466</v>
      </c>
      <c r="E72" s="22" t="s">
        <v>260</v>
      </c>
      <c r="F72" s="8" t="s">
        <v>19</v>
      </c>
      <c r="G72" s="40" t="s">
        <v>101</v>
      </c>
      <c r="H72" s="41" t="s">
        <v>193</v>
      </c>
      <c r="I72" s="16">
        <v>0.4695370370391174</v>
      </c>
      <c r="J72" s="16">
        <v>0.0834259259280063</v>
      </c>
      <c r="K72" s="44">
        <v>0.012106481481168885</v>
      </c>
      <c r="L72" s="42">
        <v>18.978912319171567</v>
      </c>
    </row>
    <row r="73" spans="1:12" ht="12.75">
      <c r="A73" s="8">
        <v>39</v>
      </c>
      <c r="B73" s="8">
        <v>8</v>
      </c>
      <c r="C73" s="8">
        <v>0</v>
      </c>
      <c r="D73" s="8">
        <v>452</v>
      </c>
      <c r="E73" s="22" t="s">
        <v>246</v>
      </c>
      <c r="F73" s="8" t="s">
        <v>19</v>
      </c>
      <c r="G73" s="40" t="s">
        <v>112</v>
      </c>
      <c r="H73" s="41" t="s">
        <v>195</v>
      </c>
      <c r="I73" s="16">
        <v>0.4703472222245182</v>
      </c>
      <c r="J73" s="16">
        <v>0.08423611111340706</v>
      </c>
      <c r="K73" s="44">
        <v>0.012916666666569654</v>
      </c>
      <c r="L73" s="42">
        <v>18.796372629331046</v>
      </c>
    </row>
    <row r="74" spans="1:12" ht="12.75">
      <c r="A74" s="8">
        <v>40</v>
      </c>
      <c r="B74" s="8">
        <v>9</v>
      </c>
      <c r="C74" s="8">
        <v>0</v>
      </c>
      <c r="D74" s="8">
        <v>416</v>
      </c>
      <c r="E74" s="22" t="s">
        <v>210</v>
      </c>
      <c r="F74" s="8" t="s">
        <v>19</v>
      </c>
      <c r="G74" s="40" t="s">
        <v>125</v>
      </c>
      <c r="H74" s="41" t="s">
        <v>195</v>
      </c>
      <c r="I74" s="16">
        <v>0.4704282407401479</v>
      </c>
      <c r="J74" s="16">
        <v>0.08431712962903676</v>
      </c>
      <c r="K74" s="44">
        <v>0.012997685182199348</v>
      </c>
      <c r="L74" s="42">
        <v>18.778311599308427</v>
      </c>
    </row>
    <row r="75" spans="1:12" ht="12.75">
      <c r="A75" s="8">
        <v>50</v>
      </c>
      <c r="B75" s="8">
        <v>10</v>
      </c>
      <c r="C75" s="8">
        <v>0</v>
      </c>
      <c r="D75" s="8">
        <v>448</v>
      </c>
      <c r="E75" s="22" t="s">
        <v>242</v>
      </c>
      <c r="F75" s="8" t="s">
        <v>19</v>
      </c>
      <c r="G75" s="40" t="s">
        <v>99</v>
      </c>
      <c r="H75" s="41" t="s">
        <v>198</v>
      </c>
      <c r="I75" s="16">
        <v>0.4726041666654055</v>
      </c>
      <c r="J75" s="16">
        <v>0.08649305555429437</v>
      </c>
      <c r="K75" s="44">
        <v>0.015173611107456964</v>
      </c>
      <c r="L75" s="42">
        <v>18.30590124474705</v>
      </c>
    </row>
    <row r="76" spans="1:12" ht="12.75">
      <c r="A76" s="8">
        <v>51</v>
      </c>
      <c r="B76" s="8">
        <v>11</v>
      </c>
      <c r="C76" s="8">
        <v>0</v>
      </c>
      <c r="D76" s="8">
        <v>441</v>
      </c>
      <c r="E76" s="22" t="s">
        <v>234</v>
      </c>
      <c r="F76" s="8" t="s">
        <v>19</v>
      </c>
      <c r="G76" s="40" t="s">
        <v>95</v>
      </c>
      <c r="H76" s="41" t="s">
        <v>195</v>
      </c>
      <c r="I76" s="16">
        <v>0.4737962962972233</v>
      </c>
      <c r="J76" s="16">
        <v>0.08768518518611218</v>
      </c>
      <c r="K76" s="44">
        <v>0.01636574073927477</v>
      </c>
      <c r="L76" s="42">
        <v>18.057022175099494</v>
      </c>
    </row>
    <row r="77" spans="1:12" ht="12.75">
      <c r="A77" s="8">
        <v>60</v>
      </c>
      <c r="B77" s="8">
        <v>12</v>
      </c>
      <c r="C77" s="8">
        <v>0</v>
      </c>
      <c r="D77" s="8">
        <v>488</v>
      </c>
      <c r="E77" s="22" t="s">
        <v>284</v>
      </c>
      <c r="F77" s="8" t="s">
        <v>19</v>
      </c>
      <c r="G77" s="40" t="s">
        <v>127</v>
      </c>
      <c r="H77" s="41" t="s">
        <v>195</v>
      </c>
      <c r="I77" s="16">
        <v>0.47653935185371665</v>
      </c>
      <c r="J77" s="16">
        <v>0.09042824074260553</v>
      </c>
      <c r="K77" s="44">
        <v>0.019108796295768116</v>
      </c>
      <c r="L77" s="42">
        <v>17.50927940575694</v>
      </c>
    </row>
    <row r="78" spans="1:12" ht="12.75">
      <c r="A78" s="8">
        <v>64</v>
      </c>
      <c r="B78" s="8">
        <v>13</v>
      </c>
      <c r="C78" s="8">
        <v>0</v>
      </c>
      <c r="D78" s="8">
        <v>436</v>
      </c>
      <c r="E78" s="22" t="s">
        <v>229</v>
      </c>
      <c r="F78" s="8" t="s">
        <v>19</v>
      </c>
      <c r="G78" s="40" t="s">
        <v>111</v>
      </c>
      <c r="H78" s="41" t="s">
        <v>193</v>
      </c>
      <c r="I78" s="16">
        <v>0.47719907407736173</v>
      </c>
      <c r="J78" s="16">
        <v>0.0910879629662506</v>
      </c>
      <c r="K78" s="44">
        <v>0.019768518519413192</v>
      </c>
      <c r="L78" s="42">
        <v>17.382465056551776</v>
      </c>
    </row>
    <row r="79" spans="1:12" ht="12.75">
      <c r="A79" s="8">
        <v>66</v>
      </c>
      <c r="B79" s="8">
        <v>14</v>
      </c>
      <c r="C79" s="8">
        <v>0</v>
      </c>
      <c r="D79" s="8">
        <v>404</v>
      </c>
      <c r="E79" s="22" t="s">
        <v>197</v>
      </c>
      <c r="F79" s="8" t="s">
        <v>19</v>
      </c>
      <c r="G79" s="40" t="s">
        <v>96</v>
      </c>
      <c r="H79" s="41" t="s">
        <v>198</v>
      </c>
      <c r="I79" s="16">
        <v>0.47762731481634546</v>
      </c>
      <c r="J79" s="16">
        <v>0.09151620370523433</v>
      </c>
      <c r="K79" s="44">
        <v>0.020196759258396924</v>
      </c>
      <c r="L79" s="42">
        <v>17.301125584635386</v>
      </c>
    </row>
    <row r="80" spans="1:12" ht="12.75">
      <c r="A80" s="8">
        <v>84</v>
      </c>
      <c r="B80" s="8">
        <v>15</v>
      </c>
      <c r="C80" s="8">
        <v>0</v>
      </c>
      <c r="D80" s="8">
        <v>470</v>
      </c>
      <c r="E80" s="22" t="s">
        <v>264</v>
      </c>
      <c r="F80" s="8" t="s">
        <v>19</v>
      </c>
      <c r="G80" s="40" t="s">
        <v>167</v>
      </c>
      <c r="H80" s="41" t="s">
        <v>195</v>
      </c>
      <c r="I80" s="16">
        <v>0.48951388888963265</v>
      </c>
      <c r="J80" s="16">
        <v>0.10340277777852153</v>
      </c>
      <c r="K80" s="44">
        <v>0.032083333331684116</v>
      </c>
      <c r="L80" s="42">
        <v>15.31229012749228</v>
      </c>
    </row>
    <row r="81" spans="1:12" ht="12.75">
      <c r="A81" s="8">
        <v>86</v>
      </c>
      <c r="B81" s="8">
        <v>16</v>
      </c>
      <c r="C81" s="8">
        <v>0</v>
      </c>
      <c r="D81" s="8">
        <v>412</v>
      </c>
      <c r="E81" s="22" t="s">
        <v>204</v>
      </c>
      <c r="F81" s="8" t="s">
        <v>19</v>
      </c>
      <c r="G81" s="40" t="s">
        <v>125</v>
      </c>
      <c r="H81" s="41" t="s">
        <v>195</v>
      </c>
      <c r="I81" s="16">
        <v>0.489571759258979</v>
      </c>
      <c r="J81" s="16">
        <v>0.10346064814786787</v>
      </c>
      <c r="K81" s="44">
        <v>0.03214120370103046</v>
      </c>
      <c r="L81" s="42">
        <v>15.303725248950732</v>
      </c>
    </row>
    <row r="82" spans="1:12" ht="12.75">
      <c r="A82" s="8">
        <v>87</v>
      </c>
      <c r="B82" s="8">
        <v>17</v>
      </c>
      <c r="C82" s="8">
        <v>0</v>
      </c>
      <c r="D82" s="8">
        <v>419</v>
      </c>
      <c r="E82" s="22" t="s">
        <v>213</v>
      </c>
      <c r="F82" s="8" t="s">
        <v>19</v>
      </c>
      <c r="G82" s="40" t="s">
        <v>155</v>
      </c>
      <c r="H82" s="41" t="s">
        <v>198</v>
      </c>
      <c r="I82" s="16">
        <v>0.48958333333118825</v>
      </c>
      <c r="J82" s="16">
        <v>0.10347222222007713</v>
      </c>
      <c r="K82" s="44">
        <v>0.032152777773239716</v>
      </c>
      <c r="L82" s="42">
        <v>15.30201342313602</v>
      </c>
    </row>
    <row r="83" spans="1:12" ht="12.75">
      <c r="A83" s="8">
        <v>88</v>
      </c>
      <c r="B83" s="8">
        <v>18</v>
      </c>
      <c r="C83" s="8">
        <v>0</v>
      </c>
      <c r="D83" s="8">
        <v>515</v>
      </c>
      <c r="E83" s="22" t="s">
        <v>315</v>
      </c>
      <c r="F83" s="8" t="s">
        <v>19</v>
      </c>
      <c r="G83" s="40" t="s">
        <v>108</v>
      </c>
      <c r="H83" s="41" t="s">
        <v>195</v>
      </c>
      <c r="I83" s="16">
        <v>0.48958333333118825</v>
      </c>
      <c r="J83" s="16">
        <v>0.10347222222007713</v>
      </c>
      <c r="K83" s="44">
        <v>0.032152777773239716</v>
      </c>
      <c r="L83" s="42">
        <v>15.30201342313602</v>
      </c>
    </row>
    <row r="84" spans="1:12" ht="12.75">
      <c r="A84" s="8">
        <v>95</v>
      </c>
      <c r="B84" s="8">
        <v>19</v>
      </c>
      <c r="C84" s="8">
        <v>0</v>
      </c>
      <c r="D84" s="8">
        <v>468</v>
      </c>
      <c r="E84" s="22" t="s">
        <v>262</v>
      </c>
      <c r="F84" s="8" t="s">
        <v>19</v>
      </c>
      <c r="G84" s="40" t="s">
        <v>96</v>
      </c>
      <c r="H84" s="41" t="s">
        <v>198</v>
      </c>
      <c r="I84" s="16">
        <v>0.48958333333118825</v>
      </c>
      <c r="J84" s="16">
        <v>0.10347222222007713</v>
      </c>
      <c r="K84" s="44">
        <v>0.032152777773239716</v>
      </c>
      <c r="L84" s="42">
        <v>15.30201342313602</v>
      </c>
    </row>
    <row r="85" spans="1:12" ht="12.75">
      <c r="A85" s="8">
        <v>98</v>
      </c>
      <c r="B85" s="8">
        <v>20</v>
      </c>
      <c r="C85" s="8">
        <v>0</v>
      </c>
      <c r="D85" s="8">
        <v>455</v>
      </c>
      <c r="E85" s="22" t="s">
        <v>248</v>
      </c>
      <c r="F85" s="8" t="s">
        <v>19</v>
      </c>
      <c r="G85" s="40" t="s">
        <v>302</v>
      </c>
      <c r="H85" s="41" t="s">
        <v>195</v>
      </c>
      <c r="I85" s="16">
        <v>0.48958333333118825</v>
      </c>
      <c r="J85" s="16">
        <v>0.10347222222007713</v>
      </c>
      <c r="K85" s="44">
        <v>0.032152777773239716</v>
      </c>
      <c r="L85" s="42">
        <v>15.30201342313602</v>
      </c>
    </row>
    <row r="86" spans="1:12" ht="12.75">
      <c r="A86" s="8">
        <v>102</v>
      </c>
      <c r="B86" s="8">
        <v>21</v>
      </c>
      <c r="C86" s="8">
        <v>0</v>
      </c>
      <c r="D86" s="8">
        <v>437</v>
      </c>
      <c r="E86" s="22" t="s">
        <v>230</v>
      </c>
      <c r="F86" s="8" t="s">
        <v>19</v>
      </c>
      <c r="G86" s="40" t="s">
        <v>95</v>
      </c>
      <c r="H86" s="41" t="s">
        <v>195</v>
      </c>
      <c r="I86" s="16">
        <v>0.48958333333118825</v>
      </c>
      <c r="J86" s="16">
        <v>0.10347222222007713</v>
      </c>
      <c r="K86" s="44">
        <v>0.032152777773239716</v>
      </c>
      <c r="L86" s="42">
        <v>15.30201342313602</v>
      </c>
    </row>
    <row r="87" spans="1:12" ht="12.75">
      <c r="A87" s="8">
        <v>16</v>
      </c>
      <c r="B87" s="8">
        <v>1</v>
      </c>
      <c r="C87" s="8">
        <v>5</v>
      </c>
      <c r="D87" s="8">
        <v>456</v>
      </c>
      <c r="E87" s="22" t="s">
        <v>250</v>
      </c>
      <c r="F87" s="8" t="s">
        <v>20</v>
      </c>
      <c r="G87" s="40" t="s">
        <v>102</v>
      </c>
      <c r="H87" s="41" t="s">
        <v>193</v>
      </c>
      <c r="I87" s="16">
        <v>0.4643518518496421</v>
      </c>
      <c r="J87" s="16">
        <v>0.07824074073853099</v>
      </c>
      <c r="K87" s="44">
        <v>0.006921296291693579</v>
      </c>
      <c r="L87" s="42">
        <v>20.23668639110409</v>
      </c>
    </row>
    <row r="88" spans="1:12" ht="12.75">
      <c r="A88" s="8">
        <v>25</v>
      </c>
      <c r="B88" s="8">
        <v>2</v>
      </c>
      <c r="C88" s="8">
        <v>4</v>
      </c>
      <c r="D88" s="8">
        <v>461</v>
      </c>
      <c r="E88" s="22" t="s">
        <v>255</v>
      </c>
      <c r="F88" s="8" t="s">
        <v>20</v>
      </c>
      <c r="G88" s="40" t="s">
        <v>170</v>
      </c>
      <c r="H88" s="41" t="s">
        <v>195</v>
      </c>
      <c r="I88" s="16">
        <v>0.46556712962774327</v>
      </c>
      <c r="J88" s="16">
        <v>0.07945601851663214</v>
      </c>
      <c r="K88" s="44">
        <v>0.008136574069794733</v>
      </c>
      <c r="L88" s="42">
        <v>19.927166788528446</v>
      </c>
    </row>
    <row r="89" spans="1:12" ht="12.75">
      <c r="A89" s="8">
        <v>27</v>
      </c>
      <c r="B89" s="8">
        <v>3</v>
      </c>
      <c r="C89" s="8">
        <v>3</v>
      </c>
      <c r="D89" s="8">
        <v>415</v>
      </c>
      <c r="E89" s="22" t="s">
        <v>208</v>
      </c>
      <c r="F89" s="8" t="s">
        <v>20</v>
      </c>
      <c r="G89" s="40" t="s">
        <v>101</v>
      </c>
      <c r="H89" s="41" t="s">
        <v>193</v>
      </c>
      <c r="I89" s="16">
        <v>0.4659143518510973</v>
      </c>
      <c r="J89" s="16">
        <v>0.07980324073998618</v>
      </c>
      <c r="K89" s="44">
        <v>0.008483796293148771</v>
      </c>
      <c r="L89" s="42">
        <v>19.84046410461109</v>
      </c>
    </row>
    <row r="90" spans="1:12" ht="12.75">
      <c r="A90" s="8">
        <v>38</v>
      </c>
      <c r="B90" s="8">
        <v>4</v>
      </c>
      <c r="C90" s="8">
        <v>2</v>
      </c>
      <c r="D90" s="8">
        <v>484</v>
      </c>
      <c r="E90" s="22" t="s">
        <v>280</v>
      </c>
      <c r="F90" s="8" t="s">
        <v>20</v>
      </c>
      <c r="G90" s="40" t="s">
        <v>170</v>
      </c>
      <c r="H90" s="41" t="s">
        <v>195</v>
      </c>
      <c r="I90" s="16">
        <v>0.4697916666700621</v>
      </c>
      <c r="J90" s="16">
        <v>0.08368055555895099</v>
      </c>
      <c r="K90" s="44">
        <v>0.012361111112113576</v>
      </c>
      <c r="L90" s="42">
        <v>18.921161824958393</v>
      </c>
    </row>
    <row r="91" spans="1:12" ht="12.75">
      <c r="A91" s="8">
        <v>42</v>
      </c>
      <c r="B91" s="8">
        <v>5</v>
      </c>
      <c r="C91" s="8">
        <v>1</v>
      </c>
      <c r="D91" s="8">
        <v>486</v>
      </c>
      <c r="E91" s="22" t="s">
        <v>282</v>
      </c>
      <c r="F91" s="8" t="s">
        <v>20</v>
      </c>
      <c r="G91" s="40" t="s">
        <v>100</v>
      </c>
      <c r="H91" s="41" t="s">
        <v>193</v>
      </c>
      <c r="I91" s="16">
        <v>0.4711111111100763</v>
      </c>
      <c r="J91" s="16">
        <v>0.08499999999896518</v>
      </c>
      <c r="K91" s="44">
        <v>0.013680555552127771</v>
      </c>
      <c r="L91" s="42">
        <v>18.627450980618935</v>
      </c>
    </row>
    <row r="92" spans="1:12" ht="12.75">
      <c r="A92" s="8">
        <v>46</v>
      </c>
      <c r="B92" s="8">
        <v>6</v>
      </c>
      <c r="C92" s="8">
        <v>0</v>
      </c>
      <c r="D92" s="8">
        <v>459</v>
      </c>
      <c r="E92" s="22" t="s">
        <v>253</v>
      </c>
      <c r="F92" s="8" t="s">
        <v>20</v>
      </c>
      <c r="G92" s="40" t="s">
        <v>170</v>
      </c>
      <c r="H92" s="41" t="s">
        <v>195</v>
      </c>
      <c r="I92" s="16">
        <v>0.47171296296437504</v>
      </c>
      <c r="J92" s="16">
        <v>0.08560185185326391</v>
      </c>
      <c r="K92" s="44">
        <v>0.0142824074064265</v>
      </c>
      <c r="L92" s="42">
        <v>18.496484585957734</v>
      </c>
    </row>
    <row r="93" spans="1:12" ht="12.75">
      <c r="A93" s="8">
        <v>48</v>
      </c>
      <c r="B93" s="8">
        <v>7</v>
      </c>
      <c r="C93" s="8">
        <v>0</v>
      </c>
      <c r="D93" s="8">
        <v>499</v>
      </c>
      <c r="E93" s="22" t="s">
        <v>293</v>
      </c>
      <c r="F93" s="8" t="s">
        <v>20</v>
      </c>
      <c r="G93" s="40" t="s">
        <v>156</v>
      </c>
      <c r="H93" s="41" t="s">
        <v>193</v>
      </c>
      <c r="I93" s="16">
        <v>0.4718055555567844</v>
      </c>
      <c r="J93" s="16">
        <v>0.08569444444567326</v>
      </c>
      <c r="K93" s="44">
        <v>0.014374999998835847</v>
      </c>
      <c r="L93" s="42">
        <v>18.476499189362286</v>
      </c>
    </row>
    <row r="94" spans="1:12" ht="12.75">
      <c r="A94" s="8">
        <v>49</v>
      </c>
      <c r="B94" s="8">
        <v>8</v>
      </c>
      <c r="C94" s="8">
        <v>0</v>
      </c>
      <c r="D94" s="8">
        <v>498</v>
      </c>
      <c r="E94" s="22" t="s">
        <v>292</v>
      </c>
      <c r="F94" s="8" t="s">
        <v>20</v>
      </c>
      <c r="G94" s="40" t="s">
        <v>108</v>
      </c>
      <c r="H94" s="41" t="s">
        <v>195</v>
      </c>
      <c r="I94" s="16">
        <v>0.4720601851877291</v>
      </c>
      <c r="J94" s="16">
        <v>0.08594907407661795</v>
      </c>
      <c r="K94" s="44">
        <v>0.014629629629780538</v>
      </c>
      <c r="L94" s="42">
        <v>18.421761378393626</v>
      </c>
    </row>
    <row r="95" spans="1:12" ht="12.75">
      <c r="A95" s="8">
        <v>56</v>
      </c>
      <c r="B95" s="8">
        <v>9</v>
      </c>
      <c r="C95" s="8">
        <v>0</v>
      </c>
      <c r="D95" s="8">
        <v>449</v>
      </c>
      <c r="E95" s="22" t="s">
        <v>243</v>
      </c>
      <c r="F95" s="8" t="s">
        <v>20</v>
      </c>
      <c r="G95" s="40" t="s">
        <v>101</v>
      </c>
      <c r="H95" s="41" t="s">
        <v>193</v>
      </c>
      <c r="I95" s="16">
        <v>0.47585648148378823</v>
      </c>
      <c r="J95" s="16">
        <v>0.0897453703726771</v>
      </c>
      <c r="K95" s="44">
        <v>0.018425925925839692</v>
      </c>
      <c r="L95" s="42">
        <v>17.642507092659766</v>
      </c>
    </row>
    <row r="96" spans="1:12" ht="12.75">
      <c r="A96" s="8">
        <v>77</v>
      </c>
      <c r="B96" s="8">
        <v>10</v>
      </c>
      <c r="C96" s="8">
        <v>0</v>
      </c>
      <c r="D96" s="8">
        <v>431</v>
      </c>
      <c r="E96" s="22" t="s">
        <v>224</v>
      </c>
      <c r="F96" s="8" t="s">
        <v>20</v>
      </c>
      <c r="G96" s="40" t="s">
        <v>96</v>
      </c>
      <c r="H96" s="41" t="s">
        <v>198</v>
      </c>
      <c r="I96" s="16">
        <v>0.4893171296280343</v>
      </c>
      <c r="J96" s="16">
        <v>0.10320601851692318</v>
      </c>
      <c r="K96" s="44">
        <v>0.03188657407008577</v>
      </c>
      <c r="L96" s="42">
        <v>15.341482561636719</v>
      </c>
    </row>
    <row r="97" spans="1:12" ht="12.75">
      <c r="A97" s="8">
        <v>79</v>
      </c>
      <c r="B97" s="8">
        <v>11</v>
      </c>
      <c r="C97" s="8">
        <v>0</v>
      </c>
      <c r="D97" s="8">
        <v>430</v>
      </c>
      <c r="E97" s="22" t="s">
        <v>223</v>
      </c>
      <c r="F97" s="8" t="s">
        <v>20</v>
      </c>
      <c r="G97" s="40" t="s">
        <v>100</v>
      </c>
      <c r="H97" s="41" t="s">
        <v>198</v>
      </c>
      <c r="I97" s="16">
        <v>0.48937499999738066</v>
      </c>
      <c r="J97" s="16">
        <v>0.10326388888626953</v>
      </c>
      <c r="K97" s="44">
        <v>0.03194444443943212</v>
      </c>
      <c r="L97" s="42">
        <v>15.332885003751404</v>
      </c>
    </row>
    <row r="98" spans="1:12" ht="12.75">
      <c r="A98" s="8">
        <v>82</v>
      </c>
      <c r="B98" s="8">
        <v>12</v>
      </c>
      <c r="C98" s="8">
        <v>0</v>
      </c>
      <c r="D98" s="8">
        <v>432</v>
      </c>
      <c r="E98" s="22" t="s">
        <v>225</v>
      </c>
      <c r="F98" s="8" t="s">
        <v>20</v>
      </c>
      <c r="G98" s="40" t="s">
        <v>111</v>
      </c>
      <c r="H98" s="41" t="s">
        <v>193</v>
      </c>
      <c r="I98" s="16">
        <v>0.4894560185202863</v>
      </c>
      <c r="J98" s="16">
        <v>0.10334490740917518</v>
      </c>
      <c r="K98" s="44">
        <v>0.03202546296233777</v>
      </c>
      <c r="L98" s="42">
        <v>15.3208645982372</v>
      </c>
    </row>
    <row r="99" spans="1:12" ht="12.75">
      <c r="A99" s="8">
        <v>74</v>
      </c>
      <c r="B99" s="8">
        <v>1</v>
      </c>
      <c r="C99" s="8">
        <v>5</v>
      </c>
      <c r="D99" s="8">
        <v>598</v>
      </c>
      <c r="E99" s="22" t="s">
        <v>209</v>
      </c>
      <c r="F99" s="8" t="s">
        <v>91</v>
      </c>
      <c r="G99" s="40" t="s">
        <v>125</v>
      </c>
      <c r="H99" s="41" t="s">
        <v>195</v>
      </c>
      <c r="I99" s="16">
        <v>0.48473379629285773</v>
      </c>
      <c r="J99" s="16">
        <v>0.0986226851817466</v>
      </c>
      <c r="K99" s="44">
        <v>0.027303240734909195</v>
      </c>
      <c r="L99" s="42">
        <v>16.05445370317682</v>
      </c>
    </row>
    <row r="100" spans="1:12" ht="12.75">
      <c r="A100" s="8">
        <v>69</v>
      </c>
      <c r="B100" s="8">
        <v>1</v>
      </c>
      <c r="C100" s="8">
        <v>5</v>
      </c>
      <c r="D100" s="8">
        <v>596</v>
      </c>
      <c r="E100" s="22" t="s">
        <v>279</v>
      </c>
      <c r="F100" s="8" t="s">
        <v>65</v>
      </c>
      <c r="G100" s="40" t="s">
        <v>115</v>
      </c>
      <c r="H100" s="41" t="s">
        <v>193</v>
      </c>
      <c r="I100" s="16">
        <v>0.48450231481547235</v>
      </c>
      <c r="J100" s="16">
        <v>0.09839120370436122</v>
      </c>
      <c r="K100" s="44">
        <v>0.02707175925752381</v>
      </c>
      <c r="L100" s="42">
        <v>16.092224444075498</v>
      </c>
    </row>
    <row r="101" spans="1:12" ht="12.75">
      <c r="A101" s="8">
        <v>71</v>
      </c>
      <c r="B101" s="8">
        <v>2</v>
      </c>
      <c r="C101" s="8">
        <v>4</v>
      </c>
      <c r="D101" s="8">
        <v>599</v>
      </c>
      <c r="E101" s="22" t="s">
        <v>207</v>
      </c>
      <c r="F101" s="8" t="s">
        <v>65</v>
      </c>
      <c r="G101" s="40" t="s">
        <v>122</v>
      </c>
      <c r="H101" s="41" t="s">
        <v>195</v>
      </c>
      <c r="I101" s="16">
        <v>0.48458333333110204</v>
      </c>
      <c r="J101" s="16">
        <v>0.09847222221999091</v>
      </c>
      <c r="K101" s="44">
        <v>0.027152777773153502</v>
      </c>
      <c r="L101" s="42">
        <v>16.07898448555475</v>
      </c>
    </row>
    <row r="102" spans="1:12" ht="12.75">
      <c r="A102" s="8">
        <v>72</v>
      </c>
      <c r="B102" s="8">
        <v>3</v>
      </c>
      <c r="C102" s="8">
        <v>3</v>
      </c>
      <c r="D102" s="8">
        <v>600</v>
      </c>
      <c r="E102" s="22" t="s">
        <v>205</v>
      </c>
      <c r="F102" s="8" t="s">
        <v>65</v>
      </c>
      <c r="G102" s="40" t="s">
        <v>165</v>
      </c>
      <c r="H102" s="41" t="s">
        <v>193</v>
      </c>
      <c r="I102" s="16">
        <v>0.48461805555416504</v>
      </c>
      <c r="J102" s="16">
        <v>0.09850694444305391</v>
      </c>
      <c r="K102" s="44">
        <v>0.027187499996216502</v>
      </c>
      <c r="L102" s="42">
        <v>16.07331688425932</v>
      </c>
    </row>
    <row r="103" spans="1:12" ht="12.75">
      <c r="A103" s="8">
        <v>70</v>
      </c>
      <c r="B103" s="8">
        <v>1</v>
      </c>
      <c r="C103" s="8">
        <v>5</v>
      </c>
      <c r="D103" s="8">
        <v>595</v>
      </c>
      <c r="E103" s="22" t="s">
        <v>288</v>
      </c>
      <c r="F103" s="8" t="s">
        <v>78</v>
      </c>
      <c r="G103" s="40" t="s">
        <v>94</v>
      </c>
      <c r="H103" s="41" t="s">
        <v>195</v>
      </c>
      <c r="I103" s="16">
        <v>0.48454861110803904</v>
      </c>
      <c r="J103" s="16">
        <v>0.09843749999692791</v>
      </c>
      <c r="K103" s="44">
        <v>0.027118055550090503</v>
      </c>
      <c r="L103" s="42">
        <v>16.084656085158063</v>
      </c>
    </row>
    <row r="104" spans="1:12" ht="12.75">
      <c r="A104" s="8">
        <v>73</v>
      </c>
      <c r="B104" s="8">
        <v>2</v>
      </c>
      <c r="C104" s="8">
        <v>4</v>
      </c>
      <c r="D104" s="8">
        <v>579</v>
      </c>
      <c r="E104" s="22" t="s">
        <v>322</v>
      </c>
      <c r="F104" s="8" t="s">
        <v>78</v>
      </c>
      <c r="G104" s="40" t="s">
        <v>324</v>
      </c>
      <c r="H104" s="41" t="s">
        <v>195</v>
      </c>
      <c r="I104" s="16">
        <v>0.48465277777722804</v>
      </c>
      <c r="J104" s="16">
        <v>0.09854166666611691</v>
      </c>
      <c r="K104" s="44">
        <v>0.0272222222192795</v>
      </c>
      <c r="L104" s="42">
        <v>16.067653277045242</v>
      </c>
    </row>
    <row r="105" spans="1:12" ht="12.75">
      <c r="A105" s="8">
        <v>75</v>
      </c>
      <c r="B105" s="8">
        <v>3</v>
      </c>
      <c r="C105" s="8">
        <v>3</v>
      </c>
      <c r="D105" s="8">
        <v>597</v>
      </c>
      <c r="E105" s="22" t="s">
        <v>240</v>
      </c>
      <c r="F105" s="8" t="s">
        <v>78</v>
      </c>
      <c r="G105" s="40" t="s">
        <v>94</v>
      </c>
      <c r="H105" s="41" t="s">
        <v>195</v>
      </c>
      <c r="I105" s="16">
        <v>0.4847800925927004</v>
      </c>
      <c r="J105" s="16">
        <v>0.09866898148158926</v>
      </c>
      <c r="K105" s="44">
        <v>0.027349537034751847</v>
      </c>
      <c r="L105" s="42">
        <v>16.04692082109684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F13" sqref="F13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30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333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4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9"/>
      <c r="E22" s="35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6" t="s">
        <v>84</v>
      </c>
      <c r="B25" s="23">
        <v>10</v>
      </c>
      <c r="E25" s="35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7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991"/>
  <sheetViews>
    <sheetView tabSelected="1" workbookViewId="0" topLeftCell="A1">
      <selection activeCell="L232" sqref="L232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9.0039062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4" spans="1:10" ht="15">
      <c r="A4" s="63" t="s">
        <v>345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">
        <v>6</v>
      </c>
      <c r="B5" s="5" t="s">
        <v>70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43" t="s">
        <v>49</v>
      </c>
      <c r="I5" s="5" t="s">
        <v>1</v>
      </c>
      <c r="J5" s="5" t="s">
        <v>3</v>
      </c>
      <c r="K5" s="5"/>
    </row>
    <row r="6" spans="1:10" ht="12.75">
      <c r="A6" s="45">
        <v>1</v>
      </c>
      <c r="B6" s="45">
        <v>1</v>
      </c>
      <c r="C6" s="45">
        <v>421</v>
      </c>
      <c r="D6" s="46" t="s">
        <v>215</v>
      </c>
      <c r="E6" s="45" t="s">
        <v>17</v>
      </c>
      <c r="F6" s="47" t="s">
        <v>102</v>
      </c>
      <c r="G6" s="48" t="s">
        <v>193</v>
      </c>
      <c r="H6" s="49">
        <v>0.45743055555794854</v>
      </c>
      <c r="I6" s="49">
        <v>0.07131944444683741</v>
      </c>
      <c r="J6" s="50">
        <v>22.20058422515579</v>
      </c>
    </row>
    <row r="7" spans="1:10" ht="12.75">
      <c r="A7" s="45">
        <v>2</v>
      </c>
      <c r="B7" s="45">
        <v>1</v>
      </c>
      <c r="C7" s="45">
        <v>495</v>
      </c>
      <c r="D7" s="46" t="s">
        <v>290</v>
      </c>
      <c r="E7" s="45" t="s">
        <v>16</v>
      </c>
      <c r="F7" s="47" t="s">
        <v>105</v>
      </c>
      <c r="G7" s="48" t="s">
        <v>193</v>
      </c>
      <c r="H7" s="49">
        <v>0.45743055555878925</v>
      </c>
      <c r="I7" s="49">
        <v>0.07131944444767813</v>
      </c>
      <c r="J7" s="50">
        <v>22.20058422489409</v>
      </c>
    </row>
    <row r="8" spans="1:10" ht="12.75">
      <c r="A8" s="45">
        <v>3</v>
      </c>
      <c r="B8" s="45">
        <v>2</v>
      </c>
      <c r="C8" s="45">
        <v>420</v>
      </c>
      <c r="D8" s="46" t="s">
        <v>214</v>
      </c>
      <c r="E8" s="45" t="s">
        <v>17</v>
      </c>
      <c r="F8" s="47" t="s">
        <v>102</v>
      </c>
      <c r="G8" s="48" t="s">
        <v>193</v>
      </c>
      <c r="H8" s="49">
        <v>0.4574999999967986</v>
      </c>
      <c r="I8" s="49">
        <v>0.07138888888568745</v>
      </c>
      <c r="J8" s="50">
        <v>22.178988327842866</v>
      </c>
    </row>
    <row r="9" spans="1:10" ht="12.75">
      <c r="A9" s="8">
        <v>4</v>
      </c>
      <c r="B9" s="8">
        <v>3</v>
      </c>
      <c r="C9" s="8">
        <v>469</v>
      </c>
      <c r="D9" s="22" t="s">
        <v>263</v>
      </c>
      <c r="E9" s="8" t="s">
        <v>17</v>
      </c>
      <c r="F9" s="40" t="s">
        <v>102</v>
      </c>
      <c r="G9" s="41" t="s">
        <v>193</v>
      </c>
      <c r="H9" s="16">
        <v>0.4600694444452529</v>
      </c>
      <c r="I9" s="16">
        <v>0.07395833333414176</v>
      </c>
      <c r="J9" s="42">
        <v>21.408450703991342</v>
      </c>
    </row>
    <row r="10" spans="1:10" ht="12.75">
      <c r="A10" s="31">
        <v>5</v>
      </c>
      <c r="B10" s="31">
        <v>4</v>
      </c>
      <c r="C10" s="31">
        <v>494</v>
      </c>
      <c r="D10" s="51" t="s">
        <v>289</v>
      </c>
      <c r="E10" s="31" t="s">
        <v>17</v>
      </c>
      <c r="F10" s="52" t="s">
        <v>94</v>
      </c>
      <c r="G10" s="53" t="s">
        <v>195</v>
      </c>
      <c r="H10" s="54">
        <v>0.46012731481459923</v>
      </c>
      <c r="I10" s="54">
        <v>0.0740162037034881</v>
      </c>
      <c r="J10" s="55">
        <v>21.391712275277325</v>
      </c>
    </row>
    <row r="11" spans="1:10" ht="12.75">
      <c r="A11" s="31">
        <v>6</v>
      </c>
      <c r="B11" s="31">
        <v>1</v>
      </c>
      <c r="C11" s="31">
        <v>454</v>
      </c>
      <c r="D11" s="51" t="s">
        <v>247</v>
      </c>
      <c r="E11" s="31" t="s">
        <v>18</v>
      </c>
      <c r="F11" s="52" t="s">
        <v>155</v>
      </c>
      <c r="G11" s="53" t="s">
        <v>198</v>
      </c>
      <c r="H11" s="54">
        <v>0.46054398148407927</v>
      </c>
      <c r="I11" s="54">
        <v>0.07443287037296814</v>
      </c>
      <c r="J11" s="55">
        <v>21.271963923997134</v>
      </c>
    </row>
    <row r="12" spans="1:10" ht="12.75">
      <c r="A12" s="31">
        <v>7</v>
      </c>
      <c r="B12" s="31">
        <v>1</v>
      </c>
      <c r="C12" s="31">
        <v>458</v>
      </c>
      <c r="D12" s="51" t="s">
        <v>252</v>
      </c>
      <c r="E12" s="31" t="s">
        <v>19</v>
      </c>
      <c r="F12" s="52" t="s">
        <v>101</v>
      </c>
      <c r="G12" s="53" t="s">
        <v>193</v>
      </c>
      <c r="H12" s="54">
        <v>0.46062499999970896</v>
      </c>
      <c r="I12" s="54">
        <v>0.07451388888859783</v>
      </c>
      <c r="J12" s="55">
        <v>21.24883504202149</v>
      </c>
    </row>
    <row r="13" spans="1:10" ht="12.75">
      <c r="A13" s="31">
        <v>8</v>
      </c>
      <c r="B13" s="31">
        <v>2</v>
      </c>
      <c r="C13" s="31">
        <v>497</v>
      </c>
      <c r="D13" s="51" t="s">
        <v>291</v>
      </c>
      <c r="E13" s="31" t="s">
        <v>19</v>
      </c>
      <c r="F13" s="52" t="s">
        <v>161</v>
      </c>
      <c r="G13" s="53" t="s">
        <v>195</v>
      </c>
      <c r="H13" s="54">
        <v>0.46128472222335404</v>
      </c>
      <c r="I13" s="54">
        <v>0.07517361111224291</v>
      </c>
      <c r="J13" s="55">
        <v>21.062355657881504</v>
      </c>
    </row>
    <row r="14" spans="1:10" ht="12.75">
      <c r="A14" s="31">
        <v>9</v>
      </c>
      <c r="B14" s="31">
        <v>2</v>
      </c>
      <c r="C14" s="31">
        <v>426</v>
      </c>
      <c r="D14" s="51" t="s">
        <v>219</v>
      </c>
      <c r="E14" s="31" t="s">
        <v>18</v>
      </c>
      <c r="F14" s="52" t="s">
        <v>97</v>
      </c>
      <c r="G14" s="53" t="s">
        <v>193</v>
      </c>
      <c r="H14" s="54">
        <v>0.4615625000005821</v>
      </c>
      <c r="I14" s="54">
        <v>0.07545138888947095</v>
      </c>
      <c r="J14" s="55">
        <v>20.984813621559237</v>
      </c>
    </row>
    <row r="15" spans="1:10" ht="12.75">
      <c r="A15" s="31">
        <v>10</v>
      </c>
      <c r="B15" s="31">
        <v>2</v>
      </c>
      <c r="C15" s="31">
        <v>518</v>
      </c>
      <c r="D15" s="51" t="s">
        <v>312</v>
      </c>
      <c r="E15" s="31" t="s">
        <v>16</v>
      </c>
      <c r="F15" s="52" t="s">
        <v>105</v>
      </c>
      <c r="G15" s="53" t="s">
        <v>193</v>
      </c>
      <c r="H15" s="54">
        <v>0.4617245370391174</v>
      </c>
      <c r="I15" s="54">
        <v>0.0756134259280063</v>
      </c>
      <c r="J15" s="55">
        <v>20.93984386900906</v>
      </c>
    </row>
    <row r="16" spans="1:10" ht="12.75">
      <c r="A16" s="31">
        <v>11</v>
      </c>
      <c r="B16" s="31">
        <v>5</v>
      </c>
      <c r="C16" s="31">
        <v>435</v>
      </c>
      <c r="D16" s="51" t="s">
        <v>228</v>
      </c>
      <c r="E16" s="31" t="s">
        <v>17</v>
      </c>
      <c r="F16" s="52" t="s">
        <v>111</v>
      </c>
      <c r="G16" s="53" t="s">
        <v>193</v>
      </c>
      <c r="H16" s="54">
        <v>0.4623495370396995</v>
      </c>
      <c r="I16" s="54">
        <v>0.07623842592858837</v>
      </c>
      <c r="J16" s="55">
        <v>20.768179747263183</v>
      </c>
    </row>
    <row r="17" spans="1:10" ht="12.75">
      <c r="A17" s="31">
        <v>12</v>
      </c>
      <c r="B17" s="31">
        <v>6</v>
      </c>
      <c r="C17" s="31">
        <v>506</v>
      </c>
      <c r="D17" s="51" t="s">
        <v>301</v>
      </c>
      <c r="E17" s="31" t="s">
        <v>17</v>
      </c>
      <c r="F17" s="52" t="s">
        <v>302</v>
      </c>
      <c r="G17" s="53" t="s">
        <v>195</v>
      </c>
      <c r="H17" s="54">
        <v>0.46313657407154096</v>
      </c>
      <c r="I17" s="54">
        <v>0.07702546296042984</v>
      </c>
      <c r="J17" s="55">
        <v>20.55597295334319</v>
      </c>
    </row>
    <row r="18" spans="1:10" ht="12.75">
      <c r="A18" s="31">
        <v>13</v>
      </c>
      <c r="B18" s="31">
        <v>3</v>
      </c>
      <c r="C18" s="31">
        <v>410</v>
      </c>
      <c r="D18" s="51" t="s">
        <v>202</v>
      </c>
      <c r="E18" s="31" t="s">
        <v>16</v>
      </c>
      <c r="F18" s="52" t="s">
        <v>158</v>
      </c>
      <c r="G18" s="53" t="s">
        <v>203</v>
      </c>
      <c r="H18" s="54">
        <v>0.4634722222253913</v>
      </c>
      <c r="I18" s="54">
        <v>0.07736111111428018</v>
      </c>
      <c r="J18" s="55">
        <v>20.46678635463735</v>
      </c>
    </row>
    <row r="19" spans="1:10" ht="12.75">
      <c r="A19" s="31">
        <v>14</v>
      </c>
      <c r="B19" s="31">
        <v>7</v>
      </c>
      <c r="C19" s="31">
        <v>520</v>
      </c>
      <c r="D19" s="51" t="s">
        <v>314</v>
      </c>
      <c r="E19" s="31" t="s">
        <v>17</v>
      </c>
      <c r="F19" s="52" t="s">
        <v>170</v>
      </c>
      <c r="G19" s="53" t="s">
        <v>195</v>
      </c>
      <c r="H19" s="54">
        <v>0.46347222222352646</v>
      </c>
      <c r="I19" s="54">
        <v>0.07736111111241534</v>
      </c>
      <c r="J19" s="55">
        <v>20.466786355130715</v>
      </c>
    </row>
    <row r="20" spans="1:10" ht="12.75">
      <c r="A20" s="31">
        <v>15</v>
      </c>
      <c r="B20" s="31">
        <v>4</v>
      </c>
      <c r="C20" s="31">
        <v>467</v>
      </c>
      <c r="D20" s="51" t="s">
        <v>261</v>
      </c>
      <c r="E20" s="31" t="s">
        <v>16</v>
      </c>
      <c r="F20" s="52" t="s">
        <v>96</v>
      </c>
      <c r="G20" s="53" t="s">
        <v>198</v>
      </c>
      <c r="H20" s="54">
        <v>0.4637384259258397</v>
      </c>
      <c r="I20" s="54">
        <v>0.07762731481472857</v>
      </c>
      <c r="J20" s="55">
        <v>20.3966005665949</v>
      </c>
    </row>
    <row r="21" spans="1:10" ht="12.75">
      <c r="A21" s="31">
        <v>16</v>
      </c>
      <c r="B21" s="31">
        <v>1</v>
      </c>
      <c r="C21" s="31">
        <v>456</v>
      </c>
      <c r="D21" s="51" t="s">
        <v>250</v>
      </c>
      <c r="E21" s="31" t="s">
        <v>20</v>
      </c>
      <c r="F21" s="52" t="s">
        <v>102</v>
      </c>
      <c r="G21" s="53" t="s">
        <v>193</v>
      </c>
      <c r="H21" s="54">
        <v>0.4643518518496421</v>
      </c>
      <c r="I21" s="54">
        <v>0.07824074073853099</v>
      </c>
      <c r="J21" s="55">
        <v>20.23668639110409</v>
      </c>
    </row>
    <row r="22" spans="1:10" ht="12.75">
      <c r="A22" s="31">
        <v>17</v>
      </c>
      <c r="B22" s="31">
        <v>3</v>
      </c>
      <c r="C22" s="31">
        <v>417</v>
      </c>
      <c r="D22" s="51" t="s">
        <v>211</v>
      </c>
      <c r="E22" s="31" t="s">
        <v>19</v>
      </c>
      <c r="F22" s="52" t="s">
        <v>99</v>
      </c>
      <c r="G22" s="53" t="s">
        <v>198</v>
      </c>
      <c r="H22" s="54">
        <v>0.46465277778042946</v>
      </c>
      <c r="I22" s="54">
        <v>0.07854166666931833</v>
      </c>
      <c r="J22" s="55">
        <v>20.159151192953352</v>
      </c>
    </row>
    <row r="23" spans="1:10" ht="12.75">
      <c r="A23" s="31">
        <v>18</v>
      </c>
      <c r="B23" s="31">
        <v>4</v>
      </c>
      <c r="C23" s="31">
        <v>462</v>
      </c>
      <c r="D23" s="51" t="s">
        <v>256</v>
      </c>
      <c r="E23" s="31" t="s">
        <v>19</v>
      </c>
      <c r="F23" s="52" t="s">
        <v>102</v>
      </c>
      <c r="G23" s="53" t="s">
        <v>193</v>
      </c>
      <c r="H23" s="54">
        <v>0.4647222222192795</v>
      </c>
      <c r="I23" s="54">
        <v>0.07861111110816837</v>
      </c>
      <c r="J23" s="55">
        <v>20.141342756937718</v>
      </c>
    </row>
    <row r="24" spans="1:10" ht="12.75">
      <c r="A24" s="31">
        <v>19</v>
      </c>
      <c r="B24" s="31">
        <v>8</v>
      </c>
      <c r="C24" s="31">
        <v>409</v>
      </c>
      <c r="D24" s="51" t="s">
        <v>201</v>
      </c>
      <c r="E24" s="31" t="s">
        <v>17</v>
      </c>
      <c r="F24" s="52" t="s">
        <v>178</v>
      </c>
      <c r="G24" s="53" t="s">
        <v>195</v>
      </c>
      <c r="H24" s="54">
        <v>0.46480324074218515</v>
      </c>
      <c r="I24" s="54">
        <v>0.07869212963107403</v>
      </c>
      <c r="J24" s="55">
        <v>20.120605971097078</v>
      </c>
    </row>
    <row r="25" spans="1:10" ht="12.75">
      <c r="A25" s="31">
        <v>20</v>
      </c>
      <c r="B25" s="31">
        <v>3</v>
      </c>
      <c r="C25" s="31">
        <v>493</v>
      </c>
      <c r="D25" s="51" t="s">
        <v>287</v>
      </c>
      <c r="E25" s="31" t="s">
        <v>18</v>
      </c>
      <c r="F25" s="52" t="s">
        <v>94</v>
      </c>
      <c r="G25" s="53" t="s">
        <v>195</v>
      </c>
      <c r="H25" s="54">
        <v>0.4649305555576575</v>
      </c>
      <c r="I25" s="54">
        <v>0.07881944444654637</v>
      </c>
      <c r="J25" s="55">
        <v>20.088105726336543</v>
      </c>
    </row>
    <row r="26" spans="1:10" ht="12.75">
      <c r="A26" s="31">
        <v>21</v>
      </c>
      <c r="B26" s="31">
        <v>9</v>
      </c>
      <c r="C26" s="31">
        <v>519</v>
      </c>
      <c r="D26" s="51" t="s">
        <v>313</v>
      </c>
      <c r="E26" s="31" t="s">
        <v>17</v>
      </c>
      <c r="F26" s="52" t="s">
        <v>112</v>
      </c>
      <c r="G26" s="53" t="s">
        <v>195</v>
      </c>
      <c r="H26" s="54">
        <v>0.4651157407424762</v>
      </c>
      <c r="I26" s="54">
        <v>0.07900462963136506</v>
      </c>
      <c r="J26" s="55">
        <v>20.041019630383097</v>
      </c>
    </row>
    <row r="27" spans="1:10" ht="12.75">
      <c r="A27" s="31">
        <v>22</v>
      </c>
      <c r="B27" s="31">
        <v>4</v>
      </c>
      <c r="C27" s="31">
        <v>427</v>
      </c>
      <c r="D27" s="51" t="s">
        <v>220</v>
      </c>
      <c r="E27" s="31" t="s">
        <v>18</v>
      </c>
      <c r="F27" s="52" t="s">
        <v>97</v>
      </c>
      <c r="G27" s="53" t="s">
        <v>193</v>
      </c>
      <c r="H27" s="54">
        <v>0.46511574074061135</v>
      </c>
      <c r="I27" s="54">
        <v>0.07900462962950022</v>
      </c>
      <c r="J27" s="55">
        <v>20.041019630856148</v>
      </c>
    </row>
    <row r="28" spans="1:10" ht="12.75">
      <c r="A28" s="31">
        <v>23</v>
      </c>
      <c r="B28" s="31">
        <v>5</v>
      </c>
      <c r="C28" s="31">
        <v>447</v>
      </c>
      <c r="D28" s="51" t="s">
        <v>241</v>
      </c>
      <c r="E28" s="31" t="s">
        <v>18</v>
      </c>
      <c r="F28" s="52" t="s">
        <v>166</v>
      </c>
      <c r="G28" s="53" t="s">
        <v>193</v>
      </c>
      <c r="H28" s="54">
        <v>0.4651157407433169</v>
      </c>
      <c r="I28" s="54">
        <v>0.07900462963220578</v>
      </c>
      <c r="J28" s="55">
        <v>20.041019630169835</v>
      </c>
    </row>
    <row r="29" spans="1:10" ht="12.75">
      <c r="A29" s="31">
        <v>24</v>
      </c>
      <c r="B29" s="31">
        <v>5</v>
      </c>
      <c r="C29" s="31">
        <v>425</v>
      </c>
      <c r="D29" s="51" t="s">
        <v>218</v>
      </c>
      <c r="E29" s="31" t="s">
        <v>19</v>
      </c>
      <c r="F29" s="52" t="s">
        <v>104</v>
      </c>
      <c r="G29" s="53" t="s">
        <v>193</v>
      </c>
      <c r="H29" s="54">
        <v>0.46511574074145207</v>
      </c>
      <c r="I29" s="54">
        <v>0.07900462963034094</v>
      </c>
      <c r="J29" s="55">
        <v>20.041019630642886</v>
      </c>
    </row>
    <row r="30" spans="1:10" ht="12.75">
      <c r="A30" s="31">
        <v>25</v>
      </c>
      <c r="B30" s="31">
        <v>2</v>
      </c>
      <c r="C30" s="31">
        <v>461</v>
      </c>
      <c r="D30" s="51" t="s">
        <v>255</v>
      </c>
      <c r="E30" s="31" t="s">
        <v>20</v>
      </c>
      <c r="F30" s="52" t="s">
        <v>170</v>
      </c>
      <c r="G30" s="53" t="s">
        <v>195</v>
      </c>
      <c r="H30" s="54">
        <v>0.46556712962774327</v>
      </c>
      <c r="I30" s="54">
        <v>0.07945601851663214</v>
      </c>
      <c r="J30" s="55">
        <v>19.927166788528446</v>
      </c>
    </row>
    <row r="31" spans="1:10" ht="12.75">
      <c r="A31" s="31">
        <v>26</v>
      </c>
      <c r="B31" s="31">
        <v>10</v>
      </c>
      <c r="C31" s="31">
        <v>401</v>
      </c>
      <c r="D31" s="51" t="s">
        <v>192</v>
      </c>
      <c r="E31" s="31" t="s">
        <v>17</v>
      </c>
      <c r="F31" s="52" t="s">
        <v>101</v>
      </c>
      <c r="G31" s="53" t="s">
        <v>193</v>
      </c>
      <c r="H31" s="54">
        <v>0.4658680555585306</v>
      </c>
      <c r="I31" s="54">
        <v>0.07975694444741949</v>
      </c>
      <c r="J31" s="55">
        <v>19.85198084383938</v>
      </c>
    </row>
    <row r="32" spans="1:10" ht="12.75">
      <c r="A32" s="31">
        <v>27</v>
      </c>
      <c r="B32" s="31">
        <v>3</v>
      </c>
      <c r="C32" s="31">
        <v>415</v>
      </c>
      <c r="D32" s="51" t="s">
        <v>208</v>
      </c>
      <c r="E32" s="31" t="s">
        <v>20</v>
      </c>
      <c r="F32" s="52" t="s">
        <v>101</v>
      </c>
      <c r="G32" s="53" t="s">
        <v>193</v>
      </c>
      <c r="H32" s="54">
        <v>0.4659143518510973</v>
      </c>
      <c r="I32" s="54">
        <v>0.07980324073998618</v>
      </c>
      <c r="J32" s="55">
        <v>19.84046410461109</v>
      </c>
    </row>
    <row r="33" spans="1:10" ht="12.75">
      <c r="A33" s="31">
        <v>28</v>
      </c>
      <c r="B33" s="31">
        <v>6</v>
      </c>
      <c r="C33" s="31">
        <v>477</v>
      </c>
      <c r="D33" s="51" t="s">
        <v>272</v>
      </c>
      <c r="E33" s="31" t="s">
        <v>19</v>
      </c>
      <c r="F33" s="52" t="s">
        <v>96</v>
      </c>
      <c r="G33" s="53" t="s">
        <v>198</v>
      </c>
      <c r="H33" s="54">
        <v>0.46765046296059154</v>
      </c>
      <c r="I33" s="54">
        <v>0.08153935184948041</v>
      </c>
      <c r="J33" s="55">
        <v>19.418026970046643</v>
      </c>
    </row>
    <row r="34" spans="1:10" ht="12.75">
      <c r="A34" s="31">
        <v>29</v>
      </c>
      <c r="B34" s="31">
        <v>6</v>
      </c>
      <c r="C34" s="31">
        <v>457</v>
      </c>
      <c r="D34" s="51" t="s">
        <v>251</v>
      </c>
      <c r="E34" s="31" t="s">
        <v>18</v>
      </c>
      <c r="F34" s="52" t="s">
        <v>111</v>
      </c>
      <c r="G34" s="53" t="s">
        <v>193</v>
      </c>
      <c r="H34" s="54">
        <v>0.4677083333299379</v>
      </c>
      <c r="I34" s="54">
        <v>0.08159722221882676</v>
      </c>
      <c r="J34" s="55">
        <v>19.404255319956395</v>
      </c>
    </row>
    <row r="35" spans="1:10" ht="12.75">
      <c r="A35" s="31">
        <v>30</v>
      </c>
      <c r="B35" s="31">
        <v>7</v>
      </c>
      <c r="C35" s="31">
        <v>510</v>
      </c>
      <c r="D35" s="51" t="s">
        <v>306</v>
      </c>
      <c r="E35" s="31" t="s">
        <v>18</v>
      </c>
      <c r="F35" s="52" t="s">
        <v>98</v>
      </c>
      <c r="G35" s="53" t="s">
        <v>198</v>
      </c>
      <c r="H35" s="54">
        <v>0.4677777777760639</v>
      </c>
      <c r="I35" s="54">
        <v>0.08166666666495276</v>
      </c>
      <c r="J35" s="55">
        <v>19.3877551024477</v>
      </c>
    </row>
    <row r="36" spans="1:10" ht="12.75">
      <c r="A36" s="31">
        <v>31</v>
      </c>
      <c r="B36" s="31">
        <v>8</v>
      </c>
      <c r="C36" s="31">
        <v>408</v>
      </c>
      <c r="D36" s="51" t="s">
        <v>200</v>
      </c>
      <c r="E36" s="31" t="s">
        <v>18</v>
      </c>
      <c r="F36" s="52" t="s">
        <v>96</v>
      </c>
      <c r="G36" s="53" t="s">
        <v>198</v>
      </c>
      <c r="H36" s="54">
        <v>0.46857638889196096</v>
      </c>
      <c r="I36" s="54">
        <v>0.08246527778084983</v>
      </c>
      <c r="J36" s="55">
        <v>19.19999999928475</v>
      </c>
    </row>
    <row r="37" spans="1:10" ht="12.75">
      <c r="A37" s="31">
        <v>32</v>
      </c>
      <c r="B37" s="31">
        <v>9</v>
      </c>
      <c r="C37" s="31">
        <v>480</v>
      </c>
      <c r="D37" s="51" t="s">
        <v>275</v>
      </c>
      <c r="E37" s="31" t="s">
        <v>18</v>
      </c>
      <c r="F37" s="52" t="s">
        <v>96</v>
      </c>
      <c r="G37" s="53" t="s">
        <v>198</v>
      </c>
      <c r="H37" s="54">
        <v>0.46921296296204673</v>
      </c>
      <c r="I37" s="54">
        <v>0.0831018518509356</v>
      </c>
      <c r="J37" s="55">
        <v>19.05292479129642</v>
      </c>
    </row>
    <row r="38" spans="1:10" ht="12.75">
      <c r="A38" s="31">
        <v>33</v>
      </c>
      <c r="B38" s="31">
        <v>10</v>
      </c>
      <c r="C38" s="31">
        <v>501</v>
      </c>
      <c r="D38" s="51" t="s">
        <v>295</v>
      </c>
      <c r="E38" s="31" t="s">
        <v>18</v>
      </c>
      <c r="F38" s="52" t="s">
        <v>156</v>
      </c>
      <c r="G38" s="53" t="s">
        <v>193</v>
      </c>
      <c r="H38" s="54">
        <v>0.46924768518510973</v>
      </c>
      <c r="I38" s="54">
        <v>0.0831365740739986</v>
      </c>
      <c r="J38" s="55">
        <v>19.04496728388197</v>
      </c>
    </row>
    <row r="39" spans="1:10" ht="12.75">
      <c r="A39" s="31">
        <v>34</v>
      </c>
      <c r="B39" s="31">
        <v>11</v>
      </c>
      <c r="C39" s="31">
        <v>438</v>
      </c>
      <c r="D39" s="51" t="s">
        <v>231</v>
      </c>
      <c r="E39" s="31" t="s">
        <v>18</v>
      </c>
      <c r="F39" s="52" t="s">
        <v>107</v>
      </c>
      <c r="G39" s="53" t="s">
        <v>195</v>
      </c>
      <c r="H39" s="54">
        <v>0.4693287037007394</v>
      </c>
      <c r="I39" s="54">
        <v>0.0832175925896283</v>
      </c>
      <c r="J39" s="55">
        <v>19.026425591776487</v>
      </c>
    </row>
    <row r="40" spans="1:10" ht="12.75">
      <c r="A40" s="31">
        <v>35</v>
      </c>
      <c r="B40" s="31">
        <v>12</v>
      </c>
      <c r="C40" s="31">
        <v>79</v>
      </c>
      <c r="D40" s="51" t="s">
        <v>321</v>
      </c>
      <c r="E40" s="31" t="s">
        <v>18</v>
      </c>
      <c r="F40" s="52" t="s">
        <v>112</v>
      </c>
      <c r="G40" s="53" t="s">
        <v>195</v>
      </c>
      <c r="H40" s="54">
        <v>0.46945601851621177</v>
      </c>
      <c r="I40" s="54">
        <v>0.08334490740510064</v>
      </c>
      <c r="J40" s="55">
        <v>18.997361478098355</v>
      </c>
    </row>
    <row r="41" spans="1:10" ht="12.75">
      <c r="A41" s="31">
        <v>36</v>
      </c>
      <c r="B41" s="31">
        <v>7</v>
      </c>
      <c r="C41" s="31">
        <v>466</v>
      </c>
      <c r="D41" s="51" t="s">
        <v>260</v>
      </c>
      <c r="E41" s="31" t="s">
        <v>19</v>
      </c>
      <c r="F41" s="52" t="s">
        <v>101</v>
      </c>
      <c r="G41" s="53" t="s">
        <v>193</v>
      </c>
      <c r="H41" s="54">
        <v>0.4695370370391174</v>
      </c>
      <c r="I41" s="54">
        <v>0.0834259259280063</v>
      </c>
      <c r="J41" s="55">
        <v>18.978912319171567</v>
      </c>
    </row>
    <row r="42" spans="1:10" ht="12.75">
      <c r="A42" s="31">
        <v>37</v>
      </c>
      <c r="B42" s="31">
        <v>13</v>
      </c>
      <c r="C42" s="31">
        <v>507</v>
      </c>
      <c r="D42" s="51" t="s">
        <v>303</v>
      </c>
      <c r="E42" s="31" t="s">
        <v>18</v>
      </c>
      <c r="F42" s="52" t="s">
        <v>155</v>
      </c>
      <c r="G42" s="53" t="s">
        <v>198</v>
      </c>
      <c r="H42" s="54">
        <v>0.4696180555547471</v>
      </c>
      <c r="I42" s="54">
        <v>0.08350694444363599</v>
      </c>
      <c r="J42" s="55">
        <v>18.96049896068252</v>
      </c>
    </row>
    <row r="43" spans="1:10" ht="12.75">
      <c r="A43" s="31">
        <v>38</v>
      </c>
      <c r="B43" s="31">
        <v>4</v>
      </c>
      <c r="C43" s="31">
        <v>484</v>
      </c>
      <c r="D43" s="51" t="s">
        <v>280</v>
      </c>
      <c r="E43" s="31" t="s">
        <v>20</v>
      </c>
      <c r="F43" s="52" t="s">
        <v>170</v>
      </c>
      <c r="G43" s="53" t="s">
        <v>195</v>
      </c>
      <c r="H43" s="54">
        <v>0.4697916666700621</v>
      </c>
      <c r="I43" s="54">
        <v>0.08368055555895099</v>
      </c>
      <c r="J43" s="55">
        <v>18.921161824958393</v>
      </c>
    </row>
    <row r="44" spans="1:10" ht="12.75">
      <c r="A44" s="31">
        <v>39</v>
      </c>
      <c r="B44" s="31">
        <v>8</v>
      </c>
      <c r="C44" s="31">
        <v>452</v>
      </c>
      <c r="D44" s="51" t="s">
        <v>246</v>
      </c>
      <c r="E44" s="31" t="s">
        <v>19</v>
      </c>
      <c r="F44" s="52" t="s">
        <v>112</v>
      </c>
      <c r="G44" s="53" t="s">
        <v>195</v>
      </c>
      <c r="H44" s="54">
        <v>0.4703472222245182</v>
      </c>
      <c r="I44" s="54">
        <v>0.08423611111340706</v>
      </c>
      <c r="J44" s="55">
        <v>18.796372629331046</v>
      </c>
    </row>
    <row r="45" spans="1:10" ht="12.75">
      <c r="A45" s="31">
        <v>40</v>
      </c>
      <c r="B45" s="31">
        <v>9</v>
      </c>
      <c r="C45" s="31">
        <v>416</v>
      </c>
      <c r="D45" s="51" t="s">
        <v>210</v>
      </c>
      <c r="E45" s="31" t="s">
        <v>19</v>
      </c>
      <c r="F45" s="52" t="s">
        <v>125</v>
      </c>
      <c r="G45" s="53" t="s">
        <v>195</v>
      </c>
      <c r="H45" s="54">
        <v>0.4704282407401479</v>
      </c>
      <c r="I45" s="54">
        <v>0.08431712962903676</v>
      </c>
      <c r="J45" s="55">
        <v>18.778311599308427</v>
      </c>
    </row>
    <row r="46" spans="1:10" ht="12.75">
      <c r="A46" s="31">
        <v>41</v>
      </c>
      <c r="B46" s="31">
        <v>14</v>
      </c>
      <c r="C46" s="31">
        <v>403</v>
      </c>
      <c r="D46" s="51" t="s">
        <v>196</v>
      </c>
      <c r="E46" s="31" t="s">
        <v>18</v>
      </c>
      <c r="F46" s="52" t="s">
        <v>170</v>
      </c>
      <c r="G46" s="53" t="s">
        <v>195</v>
      </c>
      <c r="H46" s="54">
        <v>0.4707754629635019</v>
      </c>
      <c r="I46" s="54">
        <v>0.0846643518523908</v>
      </c>
      <c r="J46" s="55">
        <v>18.701298701179656</v>
      </c>
    </row>
    <row r="47" spans="1:10" ht="12.75">
      <c r="A47" s="31">
        <v>42</v>
      </c>
      <c r="B47" s="31">
        <v>5</v>
      </c>
      <c r="C47" s="31">
        <v>486</v>
      </c>
      <c r="D47" s="51" t="s">
        <v>282</v>
      </c>
      <c r="E47" s="31" t="s">
        <v>20</v>
      </c>
      <c r="F47" s="52" t="s">
        <v>100</v>
      </c>
      <c r="G47" s="53" t="s">
        <v>193</v>
      </c>
      <c r="H47" s="54">
        <v>0.4711111111100763</v>
      </c>
      <c r="I47" s="54">
        <v>0.08499999999896518</v>
      </c>
      <c r="J47" s="55">
        <v>18.627450980618935</v>
      </c>
    </row>
    <row r="48" spans="1:10" ht="12.75">
      <c r="A48" s="31">
        <v>43</v>
      </c>
      <c r="B48" s="31">
        <v>5</v>
      </c>
      <c r="C48" s="31">
        <v>463</v>
      </c>
      <c r="D48" s="51" t="s">
        <v>257</v>
      </c>
      <c r="E48" s="31" t="s">
        <v>16</v>
      </c>
      <c r="F48" s="52" t="s">
        <v>100</v>
      </c>
      <c r="G48" s="53" t="s">
        <v>198</v>
      </c>
      <c r="H48" s="54">
        <v>0.47116898147942265</v>
      </c>
      <c r="I48" s="54">
        <v>0.08505787036831153</v>
      </c>
      <c r="J48" s="55">
        <v>18.614777521201695</v>
      </c>
    </row>
    <row r="49" spans="1:10" ht="12.75">
      <c r="A49" s="31">
        <v>44</v>
      </c>
      <c r="B49" s="31">
        <v>15</v>
      </c>
      <c r="C49" s="31">
        <v>429</v>
      </c>
      <c r="D49" s="51" t="s">
        <v>222</v>
      </c>
      <c r="E49" s="31" t="s">
        <v>18</v>
      </c>
      <c r="F49" s="52" t="s">
        <v>130</v>
      </c>
      <c r="G49" s="53" t="s">
        <v>195</v>
      </c>
      <c r="H49" s="54">
        <v>0.4716550925950287</v>
      </c>
      <c r="I49" s="54">
        <v>0.08554398148391756</v>
      </c>
      <c r="J49" s="55">
        <v>18.508997428778823</v>
      </c>
    </row>
    <row r="50" spans="1:10" ht="12.75">
      <c r="A50" s="31">
        <v>45</v>
      </c>
      <c r="B50" s="31">
        <v>6</v>
      </c>
      <c r="C50" s="31">
        <v>424</v>
      </c>
      <c r="D50" s="51" t="s">
        <v>217</v>
      </c>
      <c r="E50" s="31" t="s">
        <v>16</v>
      </c>
      <c r="F50" s="52" t="s">
        <v>161</v>
      </c>
      <c r="G50" s="53" t="s">
        <v>195</v>
      </c>
      <c r="H50" s="54">
        <v>0.47167824074131204</v>
      </c>
      <c r="I50" s="54">
        <v>0.08556712963020091</v>
      </c>
      <c r="J50" s="55">
        <v>18.503990260934216</v>
      </c>
    </row>
    <row r="51" spans="1:10" ht="12.75">
      <c r="A51" s="31">
        <v>46</v>
      </c>
      <c r="B51" s="31">
        <v>6</v>
      </c>
      <c r="C51" s="31">
        <v>459</v>
      </c>
      <c r="D51" s="51" t="s">
        <v>253</v>
      </c>
      <c r="E51" s="31" t="s">
        <v>20</v>
      </c>
      <c r="F51" s="52" t="s">
        <v>170</v>
      </c>
      <c r="G51" s="53" t="s">
        <v>195</v>
      </c>
      <c r="H51" s="54">
        <v>0.47171296296437504</v>
      </c>
      <c r="I51" s="54">
        <v>0.08560185185326391</v>
      </c>
      <c r="J51" s="55">
        <v>18.496484585957734</v>
      </c>
    </row>
    <row r="52" spans="1:10" ht="12.75">
      <c r="A52" s="31">
        <v>47</v>
      </c>
      <c r="B52" s="31">
        <v>16</v>
      </c>
      <c r="C52" s="31">
        <v>516</v>
      </c>
      <c r="D52" s="51" t="s">
        <v>310</v>
      </c>
      <c r="E52" s="31" t="s">
        <v>18</v>
      </c>
      <c r="F52" s="52" t="s">
        <v>96</v>
      </c>
      <c r="G52" s="53" t="s">
        <v>198</v>
      </c>
      <c r="H52" s="54">
        <v>0.47174768518743804</v>
      </c>
      <c r="I52" s="54">
        <v>0.08563657407632691</v>
      </c>
      <c r="J52" s="55">
        <v>18.48898499748631</v>
      </c>
    </row>
    <row r="53" spans="1:10" ht="12.75">
      <c r="A53" s="31">
        <v>48</v>
      </c>
      <c r="B53" s="31">
        <v>7</v>
      </c>
      <c r="C53" s="31">
        <v>499</v>
      </c>
      <c r="D53" s="51" t="s">
        <v>293</v>
      </c>
      <c r="E53" s="31" t="s">
        <v>20</v>
      </c>
      <c r="F53" s="52" t="s">
        <v>156</v>
      </c>
      <c r="G53" s="53" t="s">
        <v>193</v>
      </c>
      <c r="H53" s="54">
        <v>0.4718055555567844</v>
      </c>
      <c r="I53" s="54">
        <v>0.08569444444567326</v>
      </c>
      <c r="J53" s="55">
        <v>18.476499189362286</v>
      </c>
    </row>
    <row r="54" spans="1:10" ht="12.75">
      <c r="A54" s="31">
        <v>49</v>
      </c>
      <c r="B54" s="31">
        <v>8</v>
      </c>
      <c r="C54" s="31">
        <v>498</v>
      </c>
      <c r="D54" s="51" t="s">
        <v>292</v>
      </c>
      <c r="E54" s="31" t="s">
        <v>20</v>
      </c>
      <c r="F54" s="52" t="s">
        <v>108</v>
      </c>
      <c r="G54" s="53" t="s">
        <v>195</v>
      </c>
      <c r="H54" s="54">
        <v>0.4720601851877291</v>
      </c>
      <c r="I54" s="54">
        <v>0.08594907407661795</v>
      </c>
      <c r="J54" s="55">
        <v>18.421761378393626</v>
      </c>
    </row>
    <row r="55" spans="1:10" ht="12.75">
      <c r="A55" s="31">
        <v>50</v>
      </c>
      <c r="B55" s="31">
        <v>10</v>
      </c>
      <c r="C55" s="31">
        <v>448</v>
      </c>
      <c r="D55" s="51" t="s">
        <v>242</v>
      </c>
      <c r="E55" s="31" t="s">
        <v>19</v>
      </c>
      <c r="F55" s="52" t="s">
        <v>99</v>
      </c>
      <c r="G55" s="53" t="s">
        <v>198</v>
      </c>
      <c r="H55" s="54">
        <v>0.4726041666654055</v>
      </c>
      <c r="I55" s="54">
        <v>0.08649305555429437</v>
      </c>
      <c r="J55" s="55">
        <v>18.30590124474705</v>
      </c>
    </row>
    <row r="56" spans="1:10" ht="12.75">
      <c r="A56" s="31">
        <v>51</v>
      </c>
      <c r="B56" s="31">
        <v>11</v>
      </c>
      <c r="C56" s="31">
        <v>441</v>
      </c>
      <c r="D56" s="51" t="s">
        <v>234</v>
      </c>
      <c r="E56" s="31" t="s">
        <v>19</v>
      </c>
      <c r="F56" s="52" t="s">
        <v>95</v>
      </c>
      <c r="G56" s="53" t="s">
        <v>195</v>
      </c>
      <c r="H56" s="54">
        <v>0.4737962962972233</v>
      </c>
      <c r="I56" s="54">
        <v>0.08768518518611218</v>
      </c>
      <c r="J56" s="55">
        <v>18.057022175099494</v>
      </c>
    </row>
    <row r="57" spans="1:10" ht="12.75">
      <c r="A57" s="31">
        <v>52</v>
      </c>
      <c r="B57" s="31">
        <v>17</v>
      </c>
      <c r="C57" s="31">
        <v>465</v>
      </c>
      <c r="D57" s="51" t="s">
        <v>259</v>
      </c>
      <c r="E57" s="31" t="s">
        <v>18</v>
      </c>
      <c r="F57" s="52" t="s">
        <v>101</v>
      </c>
      <c r="G57" s="53" t="s">
        <v>193</v>
      </c>
      <c r="H57" s="54">
        <v>0.47415509259008104</v>
      </c>
      <c r="I57" s="54">
        <v>0.08804398147896991</v>
      </c>
      <c r="J57" s="55">
        <v>17.983436309176074</v>
      </c>
    </row>
    <row r="58" spans="1:10" ht="12.75">
      <c r="A58" s="31">
        <v>53</v>
      </c>
      <c r="B58" s="31">
        <v>11</v>
      </c>
      <c r="C58" s="31">
        <v>78</v>
      </c>
      <c r="D58" s="51" t="s">
        <v>320</v>
      </c>
      <c r="E58" s="31" t="s">
        <v>17</v>
      </c>
      <c r="F58" s="52" t="s">
        <v>152</v>
      </c>
      <c r="G58" s="53" t="s">
        <v>198</v>
      </c>
      <c r="H58" s="54">
        <v>0.4742824074055534</v>
      </c>
      <c r="I58" s="54">
        <v>0.08817129629444226</v>
      </c>
      <c r="J58" s="55">
        <v>17.957469152386004</v>
      </c>
    </row>
    <row r="59" spans="1:10" ht="12.75">
      <c r="A59" s="31">
        <v>54</v>
      </c>
      <c r="B59" s="31">
        <v>12</v>
      </c>
      <c r="C59" s="31">
        <v>478</v>
      </c>
      <c r="D59" s="51" t="s">
        <v>273</v>
      </c>
      <c r="E59" s="31" t="s">
        <v>17</v>
      </c>
      <c r="F59" s="52" t="s">
        <v>96</v>
      </c>
      <c r="G59" s="53" t="s">
        <v>198</v>
      </c>
      <c r="H59" s="54">
        <v>0.47472222222131677</v>
      </c>
      <c r="I59" s="54">
        <v>0.08861111111020564</v>
      </c>
      <c r="J59" s="55">
        <v>17.868338558176315</v>
      </c>
    </row>
    <row r="60" spans="1:10" ht="12.75">
      <c r="A60" s="31">
        <v>55</v>
      </c>
      <c r="B60" s="31">
        <v>18</v>
      </c>
      <c r="C60" s="31">
        <v>74</v>
      </c>
      <c r="D60" s="51" t="s">
        <v>318</v>
      </c>
      <c r="E60" s="31" t="s">
        <v>18</v>
      </c>
      <c r="F60" s="52" t="s">
        <v>115</v>
      </c>
      <c r="G60" s="53" t="s">
        <v>193</v>
      </c>
      <c r="H60" s="54">
        <v>0.4750694444446708</v>
      </c>
      <c r="I60" s="54">
        <v>0.08895833333355968</v>
      </c>
      <c r="J60" s="55">
        <v>17.798594847729888</v>
      </c>
    </row>
    <row r="61" spans="1:10" ht="12.75">
      <c r="A61" s="31">
        <v>56</v>
      </c>
      <c r="B61" s="31">
        <v>9</v>
      </c>
      <c r="C61" s="31">
        <v>449</v>
      </c>
      <c r="D61" s="51" t="s">
        <v>243</v>
      </c>
      <c r="E61" s="31" t="s">
        <v>20</v>
      </c>
      <c r="F61" s="52" t="s">
        <v>101</v>
      </c>
      <c r="G61" s="53" t="s">
        <v>193</v>
      </c>
      <c r="H61" s="54">
        <v>0.47585648148378823</v>
      </c>
      <c r="I61" s="54">
        <v>0.0897453703726771</v>
      </c>
      <c r="J61" s="55">
        <v>17.642507092659766</v>
      </c>
    </row>
    <row r="62" spans="1:10" ht="12.75">
      <c r="A62" s="31">
        <v>57</v>
      </c>
      <c r="B62" s="31">
        <v>19</v>
      </c>
      <c r="C62" s="31">
        <v>514</v>
      </c>
      <c r="D62" s="51" t="s">
        <v>309</v>
      </c>
      <c r="E62" s="31" t="s">
        <v>18</v>
      </c>
      <c r="F62" s="52" t="s">
        <v>99</v>
      </c>
      <c r="G62" s="53" t="s">
        <v>198</v>
      </c>
      <c r="H62" s="54">
        <v>0.4763425925921183</v>
      </c>
      <c r="I62" s="54">
        <v>0.09023148148100718</v>
      </c>
      <c r="J62" s="55">
        <v>17.54746023611071</v>
      </c>
    </row>
    <row r="63" spans="1:10" ht="12.75">
      <c r="A63" s="31">
        <v>58</v>
      </c>
      <c r="B63" s="31">
        <v>13</v>
      </c>
      <c r="C63" s="31">
        <v>490</v>
      </c>
      <c r="D63" s="51" t="s">
        <v>285</v>
      </c>
      <c r="E63" s="31" t="s">
        <v>17</v>
      </c>
      <c r="F63" s="52" t="s">
        <v>127</v>
      </c>
      <c r="G63" s="53" t="s">
        <v>195</v>
      </c>
      <c r="H63" s="54">
        <v>0.47643518518452765</v>
      </c>
      <c r="I63" s="54">
        <v>0.09032407407341653</v>
      </c>
      <c r="J63" s="55">
        <v>17.529472065734993</v>
      </c>
    </row>
    <row r="64" spans="1:10" ht="12.75">
      <c r="A64" s="31">
        <v>59</v>
      </c>
      <c r="B64" s="31">
        <v>7</v>
      </c>
      <c r="C64" s="31">
        <v>460</v>
      </c>
      <c r="D64" s="51" t="s">
        <v>254</v>
      </c>
      <c r="E64" s="31" t="s">
        <v>16</v>
      </c>
      <c r="F64" s="52" t="s">
        <v>189</v>
      </c>
      <c r="G64" s="53" t="s">
        <v>195</v>
      </c>
      <c r="H64" s="54">
        <v>0.476493055553874</v>
      </c>
      <c r="I64" s="54">
        <v>0.09038194444276287</v>
      </c>
      <c r="J64" s="55">
        <v>17.51824817550841</v>
      </c>
    </row>
    <row r="65" spans="1:10" ht="12.75">
      <c r="A65" s="31">
        <v>60</v>
      </c>
      <c r="B65" s="31">
        <v>12</v>
      </c>
      <c r="C65" s="31">
        <v>488</v>
      </c>
      <c r="D65" s="51" t="s">
        <v>284</v>
      </c>
      <c r="E65" s="31" t="s">
        <v>19</v>
      </c>
      <c r="F65" s="52" t="s">
        <v>127</v>
      </c>
      <c r="G65" s="53" t="s">
        <v>195</v>
      </c>
      <c r="H65" s="54">
        <v>0.47653935185371665</v>
      </c>
      <c r="I65" s="54">
        <v>0.09042824074260553</v>
      </c>
      <c r="J65" s="55">
        <v>17.50927940575694</v>
      </c>
    </row>
    <row r="66" spans="1:10" ht="12.75">
      <c r="A66" s="31">
        <v>61</v>
      </c>
      <c r="B66" s="31">
        <v>20</v>
      </c>
      <c r="C66" s="31">
        <v>500</v>
      </c>
      <c r="D66" s="51" t="s">
        <v>294</v>
      </c>
      <c r="E66" s="31" t="s">
        <v>18</v>
      </c>
      <c r="F66" s="52" t="s">
        <v>157</v>
      </c>
      <c r="G66" s="53" t="s">
        <v>268</v>
      </c>
      <c r="H66" s="54">
        <v>0.476701388892252</v>
      </c>
      <c r="I66" s="54">
        <v>0.09059027778114087</v>
      </c>
      <c r="J66" s="55">
        <v>17.47796090391228</v>
      </c>
    </row>
    <row r="67" spans="1:10" ht="12.75">
      <c r="A67" s="31">
        <v>62</v>
      </c>
      <c r="B67" s="31">
        <v>14</v>
      </c>
      <c r="C67" s="31">
        <v>406</v>
      </c>
      <c r="D67" s="51" t="s">
        <v>199</v>
      </c>
      <c r="E67" s="31" t="s">
        <v>17</v>
      </c>
      <c r="F67" s="52" t="s">
        <v>96</v>
      </c>
      <c r="G67" s="53" t="s">
        <v>198</v>
      </c>
      <c r="H67" s="54">
        <v>0.4768981481465744</v>
      </c>
      <c r="I67" s="54">
        <v>0.09078703703546326</v>
      </c>
      <c r="J67" s="55">
        <v>17.44008159132731</v>
      </c>
    </row>
    <row r="68" spans="1:10" ht="12.75">
      <c r="A68" s="31">
        <v>63</v>
      </c>
      <c r="B68" s="31">
        <v>15</v>
      </c>
      <c r="C68" s="31">
        <v>481</v>
      </c>
      <c r="D68" s="51" t="s">
        <v>276</v>
      </c>
      <c r="E68" s="31" t="s">
        <v>17</v>
      </c>
      <c r="F68" s="52" t="s">
        <v>104</v>
      </c>
      <c r="G68" s="53" t="s">
        <v>193</v>
      </c>
      <c r="H68" s="54">
        <v>0.47709490740817273</v>
      </c>
      <c r="I68" s="54">
        <v>0.0909837962970616</v>
      </c>
      <c r="J68" s="55">
        <v>17.402366111035406</v>
      </c>
    </row>
    <row r="69" spans="1:10" ht="12.75">
      <c r="A69" s="31">
        <v>64</v>
      </c>
      <c r="B69" s="31">
        <v>13</v>
      </c>
      <c r="C69" s="31">
        <v>436</v>
      </c>
      <c r="D69" s="51" t="s">
        <v>229</v>
      </c>
      <c r="E69" s="31" t="s">
        <v>19</v>
      </c>
      <c r="F69" s="52" t="s">
        <v>111</v>
      </c>
      <c r="G69" s="53" t="s">
        <v>193</v>
      </c>
      <c r="H69" s="54">
        <v>0.47719907407736173</v>
      </c>
      <c r="I69" s="54">
        <v>0.0910879629662506</v>
      </c>
      <c r="J69" s="55">
        <v>17.382465056551776</v>
      </c>
    </row>
    <row r="70" spans="1:10" ht="12.75">
      <c r="A70" s="31">
        <v>65</v>
      </c>
      <c r="B70" s="31">
        <v>16</v>
      </c>
      <c r="C70" s="31">
        <v>72</v>
      </c>
      <c r="D70" s="51" t="s">
        <v>316</v>
      </c>
      <c r="E70" s="31" t="s">
        <v>17</v>
      </c>
      <c r="F70" s="52" t="s">
        <v>113</v>
      </c>
      <c r="G70" s="53" t="s">
        <v>195</v>
      </c>
      <c r="H70" s="54">
        <v>0.47730324073927477</v>
      </c>
      <c r="I70" s="54">
        <v>0.09119212962816364</v>
      </c>
      <c r="J70" s="55">
        <v>17.362609468485743</v>
      </c>
    </row>
    <row r="71" spans="1:10" ht="12.75">
      <c r="A71" s="31">
        <v>66</v>
      </c>
      <c r="B71" s="31">
        <v>14</v>
      </c>
      <c r="C71" s="31">
        <v>404</v>
      </c>
      <c r="D71" s="51" t="s">
        <v>197</v>
      </c>
      <c r="E71" s="31" t="s">
        <v>19</v>
      </c>
      <c r="F71" s="52" t="s">
        <v>96</v>
      </c>
      <c r="G71" s="53" t="s">
        <v>198</v>
      </c>
      <c r="H71" s="54">
        <v>0.47762731481634546</v>
      </c>
      <c r="I71" s="54">
        <v>0.09151620370523433</v>
      </c>
      <c r="J71" s="55">
        <v>17.301125584635386</v>
      </c>
    </row>
    <row r="72" spans="1:10" ht="12.75">
      <c r="A72" s="31">
        <v>67</v>
      </c>
      <c r="B72" s="31">
        <v>21</v>
      </c>
      <c r="C72" s="31">
        <v>402</v>
      </c>
      <c r="D72" s="51" t="s">
        <v>194</v>
      </c>
      <c r="E72" s="31" t="s">
        <v>18</v>
      </c>
      <c r="F72" s="52" t="s">
        <v>170</v>
      </c>
      <c r="G72" s="53" t="s">
        <v>195</v>
      </c>
      <c r="H72" s="54">
        <v>0.47826388888643123</v>
      </c>
      <c r="I72" s="54">
        <v>0.0921527777753201</v>
      </c>
      <c r="J72" s="55">
        <v>17.18161266059387</v>
      </c>
    </row>
    <row r="73" spans="1:10" ht="12.75">
      <c r="A73" s="31">
        <v>68</v>
      </c>
      <c r="B73" s="31">
        <v>17</v>
      </c>
      <c r="C73" s="31">
        <v>513</v>
      </c>
      <c r="D73" s="51" t="s">
        <v>308</v>
      </c>
      <c r="E73" s="31" t="s">
        <v>17</v>
      </c>
      <c r="F73" s="52" t="s">
        <v>152</v>
      </c>
      <c r="G73" s="53" t="s">
        <v>198</v>
      </c>
      <c r="H73" s="54">
        <v>0.47937500000261934</v>
      </c>
      <c r="I73" s="54">
        <v>0.09326388889150822</v>
      </c>
      <c r="J73" s="55">
        <v>16.97691734874137</v>
      </c>
    </row>
    <row r="74" spans="1:10" ht="12.75">
      <c r="A74" s="31">
        <v>76</v>
      </c>
      <c r="B74" s="31">
        <v>22</v>
      </c>
      <c r="C74" s="31">
        <v>464</v>
      </c>
      <c r="D74" s="51" t="s">
        <v>258</v>
      </c>
      <c r="E74" s="31" t="s">
        <v>18</v>
      </c>
      <c r="F74" s="52" t="s">
        <v>96</v>
      </c>
      <c r="G74" s="53" t="s">
        <v>198</v>
      </c>
      <c r="H74" s="54">
        <v>0.48914351851999527</v>
      </c>
      <c r="I74" s="54">
        <v>0.10303240740888414</v>
      </c>
      <c r="J74" s="55">
        <v>15.367333183334003</v>
      </c>
    </row>
    <row r="75" spans="1:10" ht="12.75">
      <c r="A75" s="31">
        <v>77</v>
      </c>
      <c r="B75" s="31">
        <v>10</v>
      </c>
      <c r="C75" s="31">
        <v>431</v>
      </c>
      <c r="D75" s="51" t="s">
        <v>224</v>
      </c>
      <c r="E75" s="31" t="s">
        <v>20</v>
      </c>
      <c r="F75" s="52" t="s">
        <v>96</v>
      </c>
      <c r="G75" s="53" t="s">
        <v>198</v>
      </c>
      <c r="H75" s="54">
        <v>0.4893171296280343</v>
      </c>
      <c r="I75" s="54">
        <v>0.10320601851692318</v>
      </c>
      <c r="J75" s="55">
        <v>15.341482561636719</v>
      </c>
    </row>
    <row r="76" spans="1:10" ht="12.75">
      <c r="A76" s="31">
        <v>78</v>
      </c>
      <c r="B76" s="31">
        <v>8</v>
      </c>
      <c r="C76" s="31">
        <v>75</v>
      </c>
      <c r="D76" s="51" t="s">
        <v>319</v>
      </c>
      <c r="E76" s="31" t="s">
        <v>16</v>
      </c>
      <c r="F76" s="52" t="s">
        <v>96</v>
      </c>
      <c r="G76" s="53" t="s">
        <v>198</v>
      </c>
      <c r="H76" s="54">
        <v>0.48934027777431766</v>
      </c>
      <c r="I76" s="54">
        <v>0.10322916666320653</v>
      </c>
      <c r="J76" s="55">
        <v>15.338042381947012</v>
      </c>
    </row>
    <row r="77" spans="1:10" ht="12.75">
      <c r="A77" s="31">
        <v>79</v>
      </c>
      <c r="B77" s="31">
        <v>11</v>
      </c>
      <c r="C77" s="31">
        <v>430</v>
      </c>
      <c r="D77" s="51" t="s">
        <v>223</v>
      </c>
      <c r="E77" s="31" t="s">
        <v>20</v>
      </c>
      <c r="F77" s="52" t="s">
        <v>100</v>
      </c>
      <c r="G77" s="53" t="s">
        <v>198</v>
      </c>
      <c r="H77" s="54">
        <v>0.48937499999738066</v>
      </c>
      <c r="I77" s="54">
        <v>0.10326388888626953</v>
      </c>
      <c r="J77" s="55">
        <v>15.332885003751404</v>
      </c>
    </row>
    <row r="78" spans="1:10" ht="12.75">
      <c r="A78" s="31">
        <v>80</v>
      </c>
      <c r="B78" s="31">
        <v>23</v>
      </c>
      <c r="C78" s="31">
        <v>418</v>
      </c>
      <c r="D78" s="51" t="s">
        <v>212</v>
      </c>
      <c r="E78" s="31" t="s">
        <v>18</v>
      </c>
      <c r="F78" s="52" t="s">
        <v>97</v>
      </c>
      <c r="G78" s="53" t="s">
        <v>193</v>
      </c>
      <c r="H78" s="54">
        <v>0.48939814815093996</v>
      </c>
      <c r="I78" s="54">
        <v>0.10328703703982883</v>
      </c>
      <c r="J78" s="55">
        <v>15.329448677308648</v>
      </c>
    </row>
    <row r="79" spans="1:10" ht="12.75">
      <c r="A79" s="31">
        <v>81</v>
      </c>
      <c r="B79" s="31">
        <v>9</v>
      </c>
      <c r="C79" s="31">
        <v>433</v>
      </c>
      <c r="D79" s="51" t="s">
        <v>226</v>
      </c>
      <c r="E79" s="31" t="s">
        <v>16</v>
      </c>
      <c r="F79" s="52" t="s">
        <v>111</v>
      </c>
      <c r="G79" s="53" t="s">
        <v>193</v>
      </c>
      <c r="H79" s="54">
        <v>0.4894212962972233</v>
      </c>
      <c r="I79" s="54">
        <v>0.10331018518611218</v>
      </c>
      <c r="J79" s="55">
        <v>15.326013891863377</v>
      </c>
    </row>
    <row r="80" spans="1:10" ht="12.75">
      <c r="A80" s="31">
        <v>82</v>
      </c>
      <c r="B80" s="31">
        <v>12</v>
      </c>
      <c r="C80" s="31">
        <v>432</v>
      </c>
      <c r="D80" s="51" t="s">
        <v>225</v>
      </c>
      <c r="E80" s="31" t="s">
        <v>20</v>
      </c>
      <c r="F80" s="52" t="s">
        <v>111</v>
      </c>
      <c r="G80" s="53" t="s">
        <v>193</v>
      </c>
      <c r="H80" s="54">
        <v>0.4894560185202863</v>
      </c>
      <c r="I80" s="54">
        <v>0.10334490740917518</v>
      </c>
      <c r="J80" s="55">
        <v>15.3208645982372</v>
      </c>
    </row>
    <row r="81" spans="1:10" ht="12.75">
      <c r="A81" s="31">
        <v>83</v>
      </c>
      <c r="B81" s="31">
        <v>18</v>
      </c>
      <c r="C81" s="31">
        <v>476</v>
      </c>
      <c r="D81" s="51" t="s">
        <v>271</v>
      </c>
      <c r="E81" s="31" t="s">
        <v>17</v>
      </c>
      <c r="F81" s="52" t="s">
        <v>167</v>
      </c>
      <c r="G81" s="53" t="s">
        <v>195</v>
      </c>
      <c r="H81" s="54">
        <v>0.48947916666656965</v>
      </c>
      <c r="I81" s="54">
        <v>0.10336805555545853</v>
      </c>
      <c r="J81" s="55">
        <v>15.31743365805939</v>
      </c>
    </row>
    <row r="82" spans="1:10" ht="12.75">
      <c r="A82" s="31">
        <v>84</v>
      </c>
      <c r="B82" s="31">
        <v>15</v>
      </c>
      <c r="C82" s="31">
        <v>470</v>
      </c>
      <c r="D82" s="51" t="s">
        <v>264</v>
      </c>
      <c r="E82" s="31" t="s">
        <v>19</v>
      </c>
      <c r="F82" s="52" t="s">
        <v>167</v>
      </c>
      <c r="G82" s="53" t="s">
        <v>195</v>
      </c>
      <c r="H82" s="54">
        <v>0.48951388888963265</v>
      </c>
      <c r="I82" s="54">
        <v>0.10340277777852153</v>
      </c>
      <c r="J82" s="55">
        <v>15.31229012749228</v>
      </c>
    </row>
    <row r="83" spans="1:10" ht="12.75">
      <c r="A83" s="31">
        <v>85</v>
      </c>
      <c r="B83" s="31">
        <v>24</v>
      </c>
      <c r="C83" s="31">
        <v>508</v>
      </c>
      <c r="D83" s="51" t="s">
        <v>304</v>
      </c>
      <c r="E83" s="31" t="s">
        <v>18</v>
      </c>
      <c r="F83" s="52" t="s">
        <v>155</v>
      </c>
      <c r="G83" s="53" t="s">
        <v>195</v>
      </c>
      <c r="H83" s="54">
        <v>0.48954861111269565</v>
      </c>
      <c r="I83" s="54">
        <v>0.10343750000158453</v>
      </c>
      <c r="J83" s="55">
        <v>15.307150050117983</v>
      </c>
    </row>
    <row r="84" spans="1:10" ht="12.75">
      <c r="A84" s="31">
        <v>86</v>
      </c>
      <c r="B84" s="31">
        <v>16</v>
      </c>
      <c r="C84" s="31">
        <v>412</v>
      </c>
      <c r="D84" s="51" t="s">
        <v>204</v>
      </c>
      <c r="E84" s="31" t="s">
        <v>19</v>
      </c>
      <c r="F84" s="52" t="s">
        <v>125</v>
      </c>
      <c r="G84" s="53" t="s">
        <v>195</v>
      </c>
      <c r="H84" s="54">
        <v>0.489571759258979</v>
      </c>
      <c r="I84" s="54">
        <v>0.10346064814786787</v>
      </c>
      <c r="J84" s="55">
        <v>15.303725248950732</v>
      </c>
    </row>
    <row r="85" spans="1:10" ht="12.75">
      <c r="A85" s="31">
        <v>87</v>
      </c>
      <c r="B85" s="31">
        <v>17</v>
      </c>
      <c r="C85" s="31">
        <v>419</v>
      </c>
      <c r="D85" s="51" t="s">
        <v>213</v>
      </c>
      <c r="E85" s="31" t="s">
        <v>19</v>
      </c>
      <c r="F85" s="52" t="s">
        <v>155</v>
      </c>
      <c r="G85" s="53" t="s">
        <v>198</v>
      </c>
      <c r="H85" s="54">
        <v>0.48958333333118825</v>
      </c>
      <c r="I85" s="54">
        <v>0.10347222222007713</v>
      </c>
      <c r="J85" s="55">
        <v>15.30201342313602</v>
      </c>
    </row>
    <row r="86" spans="1:10" ht="12.75">
      <c r="A86" s="31">
        <v>88</v>
      </c>
      <c r="B86" s="31">
        <v>18</v>
      </c>
      <c r="C86" s="31">
        <v>515</v>
      </c>
      <c r="D86" s="51" t="s">
        <v>315</v>
      </c>
      <c r="E86" s="31" t="s">
        <v>19</v>
      </c>
      <c r="F86" s="52" t="s">
        <v>108</v>
      </c>
      <c r="G86" s="53" t="s">
        <v>195</v>
      </c>
      <c r="H86" s="54">
        <v>0.48958333333118825</v>
      </c>
      <c r="I86" s="54">
        <v>0.10347222222007713</v>
      </c>
      <c r="J86" s="55">
        <v>15.30201342313602</v>
      </c>
    </row>
    <row r="87" spans="1:10" ht="12.75">
      <c r="A87" s="31">
        <v>89</v>
      </c>
      <c r="B87" s="31">
        <v>25</v>
      </c>
      <c r="C87" s="31">
        <v>451</v>
      </c>
      <c r="D87" s="51" t="s">
        <v>245</v>
      </c>
      <c r="E87" s="31" t="s">
        <v>18</v>
      </c>
      <c r="F87" s="52" t="s">
        <v>96</v>
      </c>
      <c r="G87" s="53" t="s">
        <v>198</v>
      </c>
      <c r="H87" s="54">
        <v>0.48958333333118825</v>
      </c>
      <c r="I87" s="54">
        <v>0.10347222222007713</v>
      </c>
      <c r="J87" s="55">
        <v>15.30201342313602</v>
      </c>
    </row>
    <row r="88" spans="1:10" ht="12.75">
      <c r="A88" s="31">
        <v>90</v>
      </c>
      <c r="B88" s="31">
        <v>26</v>
      </c>
      <c r="C88" s="31">
        <v>450</v>
      </c>
      <c r="D88" s="51" t="s">
        <v>244</v>
      </c>
      <c r="E88" s="31" t="s">
        <v>18</v>
      </c>
      <c r="F88" s="52" t="s">
        <v>155</v>
      </c>
      <c r="G88" s="53" t="s">
        <v>198</v>
      </c>
      <c r="H88" s="54">
        <v>0.48958333333118825</v>
      </c>
      <c r="I88" s="54">
        <v>0.10347222222007713</v>
      </c>
      <c r="J88" s="55">
        <v>15.30201342313602</v>
      </c>
    </row>
    <row r="89" spans="1:10" ht="12.75">
      <c r="A89" s="31">
        <v>91</v>
      </c>
      <c r="B89" s="31">
        <v>10</v>
      </c>
      <c r="C89" s="31">
        <v>485</v>
      </c>
      <c r="D89" s="51" t="s">
        <v>281</v>
      </c>
      <c r="E89" s="31" t="s">
        <v>16</v>
      </c>
      <c r="F89" s="52" t="s">
        <v>168</v>
      </c>
      <c r="G89" s="53" t="s">
        <v>198</v>
      </c>
      <c r="H89" s="54">
        <v>0.48958333333118825</v>
      </c>
      <c r="I89" s="54">
        <v>0.10347222222007713</v>
      </c>
      <c r="J89" s="55">
        <v>15.30201342313602</v>
      </c>
    </row>
    <row r="90" spans="1:10" ht="12.75">
      <c r="A90" s="31">
        <v>92</v>
      </c>
      <c r="B90" s="31">
        <v>27</v>
      </c>
      <c r="C90" s="31">
        <v>80</v>
      </c>
      <c r="D90" s="51" t="s">
        <v>323</v>
      </c>
      <c r="E90" s="31" t="s">
        <v>18</v>
      </c>
      <c r="F90" s="52" t="s">
        <v>324</v>
      </c>
      <c r="G90" s="53" t="s">
        <v>195</v>
      </c>
      <c r="H90" s="54">
        <v>0.48958333333118825</v>
      </c>
      <c r="I90" s="54">
        <v>0.10347222222007713</v>
      </c>
      <c r="J90" s="55">
        <v>15.30201342313602</v>
      </c>
    </row>
    <row r="91" spans="1:10" ht="12.75">
      <c r="A91" s="31">
        <v>93</v>
      </c>
      <c r="B91" s="31">
        <v>28</v>
      </c>
      <c r="C91" s="31">
        <v>509</v>
      </c>
      <c r="D91" s="51" t="s">
        <v>305</v>
      </c>
      <c r="E91" s="31" t="s">
        <v>18</v>
      </c>
      <c r="F91" s="52" t="s">
        <v>155</v>
      </c>
      <c r="G91" s="53" t="s">
        <v>195</v>
      </c>
      <c r="H91" s="54">
        <v>0.48958333333118825</v>
      </c>
      <c r="I91" s="54">
        <v>0.10347222222007713</v>
      </c>
      <c r="J91" s="55">
        <v>15.30201342313602</v>
      </c>
    </row>
    <row r="92" spans="1:10" ht="12.75">
      <c r="A92" s="31">
        <v>94</v>
      </c>
      <c r="B92" s="31">
        <v>11</v>
      </c>
      <c r="C92" s="31">
        <v>479</v>
      </c>
      <c r="D92" s="51" t="s">
        <v>274</v>
      </c>
      <c r="E92" s="31" t="s">
        <v>16</v>
      </c>
      <c r="F92" s="52" t="s">
        <v>97</v>
      </c>
      <c r="G92" s="53" t="s">
        <v>193</v>
      </c>
      <c r="H92" s="54">
        <v>0.48958333333118825</v>
      </c>
      <c r="I92" s="54">
        <v>0.10347222222007713</v>
      </c>
      <c r="J92" s="55">
        <v>15.30201342313602</v>
      </c>
    </row>
    <row r="93" spans="1:10" ht="12.75">
      <c r="A93" s="31">
        <v>95</v>
      </c>
      <c r="B93" s="31">
        <v>19</v>
      </c>
      <c r="C93" s="31">
        <v>468</v>
      </c>
      <c r="D93" s="51" t="s">
        <v>262</v>
      </c>
      <c r="E93" s="31" t="s">
        <v>19</v>
      </c>
      <c r="F93" s="52" t="s">
        <v>96</v>
      </c>
      <c r="G93" s="53" t="s">
        <v>198</v>
      </c>
      <c r="H93" s="54">
        <v>0.48958333333118825</v>
      </c>
      <c r="I93" s="54">
        <v>0.10347222222007713</v>
      </c>
      <c r="J93" s="55">
        <v>15.30201342313602</v>
      </c>
    </row>
    <row r="94" spans="1:10" ht="12.75">
      <c r="A94" s="31">
        <v>96</v>
      </c>
      <c r="B94" s="31">
        <v>19</v>
      </c>
      <c r="C94" s="31">
        <v>502</v>
      </c>
      <c r="D94" s="51" t="s">
        <v>296</v>
      </c>
      <c r="E94" s="31" t="s">
        <v>17</v>
      </c>
      <c r="F94" s="52" t="s">
        <v>297</v>
      </c>
      <c r="G94" s="53" t="s">
        <v>193</v>
      </c>
      <c r="H94" s="54">
        <v>0.48958333333118825</v>
      </c>
      <c r="I94" s="54">
        <v>0.10347222222007713</v>
      </c>
      <c r="J94" s="55">
        <v>15.30201342313602</v>
      </c>
    </row>
    <row r="95" spans="1:10" ht="12.75">
      <c r="A95" s="31">
        <v>97</v>
      </c>
      <c r="B95" s="31">
        <v>12</v>
      </c>
      <c r="C95" s="31">
        <v>482</v>
      </c>
      <c r="D95" s="51" t="s">
        <v>277</v>
      </c>
      <c r="E95" s="31" t="s">
        <v>16</v>
      </c>
      <c r="F95" s="52" t="s">
        <v>157</v>
      </c>
      <c r="G95" s="53" t="s">
        <v>268</v>
      </c>
      <c r="H95" s="54">
        <v>0.48958333333118825</v>
      </c>
      <c r="I95" s="54">
        <v>0.10347222222007713</v>
      </c>
      <c r="J95" s="55">
        <v>15.30201342313602</v>
      </c>
    </row>
    <row r="96" spans="1:10" ht="12.75">
      <c r="A96" s="31">
        <v>98</v>
      </c>
      <c r="B96" s="31">
        <v>20</v>
      </c>
      <c r="C96" s="31">
        <v>455</v>
      </c>
      <c r="D96" s="51" t="s">
        <v>248</v>
      </c>
      <c r="E96" s="31" t="s">
        <v>19</v>
      </c>
      <c r="F96" s="52" t="s">
        <v>302</v>
      </c>
      <c r="G96" s="53" t="s">
        <v>195</v>
      </c>
      <c r="H96" s="54">
        <v>0.48958333333118825</v>
      </c>
      <c r="I96" s="54">
        <v>0.10347222222007713</v>
      </c>
      <c r="J96" s="55">
        <v>15.30201342313602</v>
      </c>
    </row>
    <row r="97" spans="1:10" ht="12.75">
      <c r="A97" s="31">
        <v>99</v>
      </c>
      <c r="B97" s="31">
        <v>29</v>
      </c>
      <c r="C97" s="31">
        <v>505</v>
      </c>
      <c r="D97" s="51" t="s">
        <v>300</v>
      </c>
      <c r="E97" s="31" t="s">
        <v>18</v>
      </c>
      <c r="F97" s="52" t="s">
        <v>95</v>
      </c>
      <c r="G97" s="53" t="s">
        <v>195</v>
      </c>
      <c r="H97" s="54">
        <v>0.48958333333118825</v>
      </c>
      <c r="I97" s="54">
        <v>0.10347222222007713</v>
      </c>
      <c r="J97" s="55">
        <v>15.30201342313602</v>
      </c>
    </row>
    <row r="98" spans="1:10" ht="12.75">
      <c r="A98" s="31">
        <v>100</v>
      </c>
      <c r="B98" s="31">
        <v>13</v>
      </c>
      <c r="C98" s="31">
        <v>511</v>
      </c>
      <c r="D98" s="51" t="s">
        <v>307</v>
      </c>
      <c r="E98" s="31" t="s">
        <v>16</v>
      </c>
      <c r="F98" s="52" t="s">
        <v>152</v>
      </c>
      <c r="G98" s="53" t="s">
        <v>198</v>
      </c>
      <c r="H98" s="54">
        <v>0.48958333333118825</v>
      </c>
      <c r="I98" s="54">
        <v>0.10347222222007713</v>
      </c>
      <c r="J98" s="55">
        <v>15.30201342313602</v>
      </c>
    </row>
    <row r="99" spans="1:10" ht="12.75">
      <c r="A99" s="31">
        <v>101</v>
      </c>
      <c r="B99" s="31">
        <v>20</v>
      </c>
      <c r="C99" s="31">
        <v>487</v>
      </c>
      <c r="D99" s="51" t="s">
        <v>283</v>
      </c>
      <c r="E99" s="31" t="s">
        <v>17</v>
      </c>
      <c r="F99" s="52" t="s">
        <v>127</v>
      </c>
      <c r="G99" s="53" t="s">
        <v>195</v>
      </c>
      <c r="H99" s="54">
        <v>0.48958333333118825</v>
      </c>
      <c r="I99" s="54">
        <v>0.10347222222007713</v>
      </c>
      <c r="J99" s="55">
        <v>15.30201342313602</v>
      </c>
    </row>
    <row r="100" spans="1:10" ht="12.75">
      <c r="A100" s="31">
        <v>102</v>
      </c>
      <c r="B100" s="31">
        <v>21</v>
      </c>
      <c r="C100" s="31">
        <v>437</v>
      </c>
      <c r="D100" s="51" t="s">
        <v>230</v>
      </c>
      <c r="E100" s="31" t="s">
        <v>19</v>
      </c>
      <c r="F100" s="52" t="s">
        <v>95</v>
      </c>
      <c r="G100" s="53" t="s">
        <v>195</v>
      </c>
      <c r="H100" s="54">
        <v>0.48958333333118825</v>
      </c>
      <c r="I100" s="54">
        <v>0.10347222222007713</v>
      </c>
      <c r="J100" s="55">
        <v>15.30201342313602</v>
      </c>
    </row>
    <row r="101" spans="1:10" ht="12.75">
      <c r="A101" s="31">
        <v>103</v>
      </c>
      <c r="B101" s="31">
        <v>14</v>
      </c>
      <c r="C101" s="31">
        <v>440</v>
      </c>
      <c r="D101" s="51" t="s">
        <v>233</v>
      </c>
      <c r="E101" s="31" t="s">
        <v>16</v>
      </c>
      <c r="F101" s="52" t="s">
        <v>161</v>
      </c>
      <c r="G101" s="53" t="s">
        <v>195</v>
      </c>
      <c r="H101" s="54">
        <v>0.48958333333118825</v>
      </c>
      <c r="I101" s="54">
        <v>0.10347222222007713</v>
      </c>
      <c r="J101" s="55">
        <v>15.30201342313602</v>
      </c>
    </row>
    <row r="102" spans="1:10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>
      <c r="A103" s="61" t="s">
        <v>334</v>
      </c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1" ht="12.75">
      <c r="A104" s="56" t="s">
        <v>6</v>
      </c>
      <c r="B104" s="56" t="s">
        <v>70</v>
      </c>
      <c r="C104" s="56" t="s">
        <v>55</v>
      </c>
      <c r="D104" s="56" t="s">
        <v>10</v>
      </c>
      <c r="E104" s="56" t="s">
        <v>11</v>
      </c>
      <c r="F104" s="56" t="s">
        <v>5</v>
      </c>
      <c r="G104" s="56" t="s">
        <v>56</v>
      </c>
      <c r="H104" s="57" t="s">
        <v>49</v>
      </c>
      <c r="I104" s="56" t="s">
        <v>1</v>
      </c>
      <c r="J104" s="56" t="s">
        <v>3</v>
      </c>
      <c r="K104" s="5"/>
    </row>
    <row r="105" spans="1:10" ht="12.75">
      <c r="A105" s="62" t="s">
        <v>325</v>
      </c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ht="12.75">
      <c r="A106" s="45">
        <v>2</v>
      </c>
      <c r="B106" s="45">
        <v>1</v>
      </c>
      <c r="C106" s="45">
        <v>495</v>
      </c>
      <c r="D106" s="46" t="s">
        <v>290</v>
      </c>
      <c r="E106" s="45" t="s">
        <v>16</v>
      </c>
      <c r="F106" s="47" t="s">
        <v>105</v>
      </c>
      <c r="G106" s="48" t="s">
        <v>193</v>
      </c>
      <c r="H106" s="49">
        <v>0.45743055555878925</v>
      </c>
      <c r="I106" s="49">
        <v>0.07131944444767813</v>
      </c>
      <c r="J106" s="50">
        <v>22.20058422489409</v>
      </c>
    </row>
    <row r="107" spans="1:10" ht="12.75">
      <c r="A107" s="45">
        <v>10</v>
      </c>
      <c r="B107" s="45">
        <v>2</v>
      </c>
      <c r="C107" s="45">
        <v>518</v>
      </c>
      <c r="D107" s="46" t="s">
        <v>312</v>
      </c>
      <c r="E107" s="45" t="s">
        <v>16</v>
      </c>
      <c r="F107" s="47" t="s">
        <v>105</v>
      </c>
      <c r="G107" s="48" t="s">
        <v>193</v>
      </c>
      <c r="H107" s="49">
        <v>0.4617245370391174</v>
      </c>
      <c r="I107" s="49">
        <v>0.0756134259280063</v>
      </c>
      <c r="J107" s="50">
        <v>20.93984386900906</v>
      </c>
    </row>
    <row r="108" spans="1:10" ht="12.75">
      <c r="A108" s="45">
        <v>13</v>
      </c>
      <c r="B108" s="45">
        <v>3</v>
      </c>
      <c r="C108" s="45">
        <v>410</v>
      </c>
      <c r="D108" s="46" t="s">
        <v>202</v>
      </c>
      <c r="E108" s="45" t="s">
        <v>16</v>
      </c>
      <c r="F108" s="47" t="s">
        <v>158</v>
      </c>
      <c r="G108" s="48" t="s">
        <v>203</v>
      </c>
      <c r="H108" s="49">
        <v>0.4634722222253913</v>
      </c>
      <c r="I108" s="49">
        <v>0.07736111111428018</v>
      </c>
      <c r="J108" s="50">
        <v>20.46678635463735</v>
      </c>
    </row>
    <row r="109" spans="1:10" ht="12.75">
      <c r="A109" s="31">
        <v>15</v>
      </c>
      <c r="B109" s="31">
        <v>4</v>
      </c>
      <c r="C109" s="31">
        <v>467</v>
      </c>
      <c r="D109" s="51" t="s">
        <v>261</v>
      </c>
      <c r="E109" s="31" t="s">
        <v>16</v>
      </c>
      <c r="F109" s="52" t="s">
        <v>96</v>
      </c>
      <c r="G109" s="53" t="s">
        <v>198</v>
      </c>
      <c r="H109" s="54">
        <v>0.4637384259258397</v>
      </c>
      <c r="I109" s="54">
        <v>0.07762731481472857</v>
      </c>
      <c r="J109" s="55">
        <v>20.3966005665949</v>
      </c>
    </row>
    <row r="110" spans="1:10" ht="12.75">
      <c r="A110" s="31">
        <v>43</v>
      </c>
      <c r="B110" s="31">
        <v>5</v>
      </c>
      <c r="C110" s="31">
        <v>463</v>
      </c>
      <c r="D110" s="51" t="s">
        <v>257</v>
      </c>
      <c r="E110" s="31" t="s">
        <v>16</v>
      </c>
      <c r="F110" s="52" t="s">
        <v>100</v>
      </c>
      <c r="G110" s="53" t="s">
        <v>198</v>
      </c>
      <c r="H110" s="54">
        <v>0.47116898147942265</v>
      </c>
      <c r="I110" s="54">
        <v>0.08505787036831153</v>
      </c>
      <c r="J110" s="55">
        <v>18.614777521201695</v>
      </c>
    </row>
    <row r="111" spans="1:10" ht="12.75">
      <c r="A111" s="31">
        <v>45</v>
      </c>
      <c r="B111" s="31">
        <v>6</v>
      </c>
      <c r="C111" s="31">
        <v>424</v>
      </c>
      <c r="D111" s="51" t="s">
        <v>217</v>
      </c>
      <c r="E111" s="31" t="s">
        <v>16</v>
      </c>
      <c r="F111" s="52" t="s">
        <v>161</v>
      </c>
      <c r="G111" s="53" t="s">
        <v>195</v>
      </c>
      <c r="H111" s="54">
        <v>0.47167824074131204</v>
      </c>
      <c r="I111" s="54">
        <v>0.08556712963020091</v>
      </c>
      <c r="J111" s="55">
        <v>18.503990260934216</v>
      </c>
    </row>
    <row r="112" spans="1:10" ht="12.75">
      <c r="A112" s="31">
        <v>59</v>
      </c>
      <c r="B112" s="31">
        <v>7</v>
      </c>
      <c r="C112" s="31">
        <v>460</v>
      </c>
      <c r="D112" s="51" t="s">
        <v>254</v>
      </c>
      <c r="E112" s="31" t="s">
        <v>16</v>
      </c>
      <c r="F112" s="52" t="s">
        <v>189</v>
      </c>
      <c r="G112" s="53" t="s">
        <v>195</v>
      </c>
      <c r="H112" s="54">
        <v>0.476493055553874</v>
      </c>
      <c r="I112" s="54">
        <v>0.09038194444276287</v>
      </c>
      <c r="J112" s="55">
        <v>17.51824817550841</v>
      </c>
    </row>
    <row r="113" spans="1:10" ht="12.75">
      <c r="A113" s="31">
        <v>78</v>
      </c>
      <c r="B113" s="31">
        <v>8</v>
      </c>
      <c r="C113" s="31">
        <v>75</v>
      </c>
      <c r="D113" s="51" t="s">
        <v>319</v>
      </c>
      <c r="E113" s="31" t="s">
        <v>16</v>
      </c>
      <c r="F113" s="52" t="s">
        <v>96</v>
      </c>
      <c r="G113" s="53" t="s">
        <v>198</v>
      </c>
      <c r="H113" s="54">
        <v>0.48934027777431766</v>
      </c>
      <c r="I113" s="54">
        <v>0.10322916666320653</v>
      </c>
      <c r="J113" s="55">
        <v>15.338042381947012</v>
      </c>
    </row>
    <row r="114" spans="1:10" ht="12.75">
      <c r="A114" s="31">
        <v>81</v>
      </c>
      <c r="B114" s="31">
        <v>9</v>
      </c>
      <c r="C114" s="31">
        <v>433</v>
      </c>
      <c r="D114" s="51" t="s">
        <v>226</v>
      </c>
      <c r="E114" s="31" t="s">
        <v>16</v>
      </c>
      <c r="F114" s="52" t="s">
        <v>111</v>
      </c>
      <c r="G114" s="53" t="s">
        <v>193</v>
      </c>
      <c r="H114" s="54">
        <v>0.4894212962972233</v>
      </c>
      <c r="I114" s="54">
        <v>0.10331018518611218</v>
      </c>
      <c r="J114" s="55">
        <v>15.326013891863377</v>
      </c>
    </row>
    <row r="115" spans="1:10" ht="12.75">
      <c r="A115" s="31">
        <v>91</v>
      </c>
      <c r="B115" s="31">
        <v>10</v>
      </c>
      <c r="C115" s="31">
        <v>485</v>
      </c>
      <c r="D115" s="51" t="s">
        <v>281</v>
      </c>
      <c r="E115" s="31" t="s">
        <v>16</v>
      </c>
      <c r="F115" s="52" t="s">
        <v>168</v>
      </c>
      <c r="G115" s="53" t="s">
        <v>198</v>
      </c>
      <c r="H115" s="54">
        <v>0.48958333333118825</v>
      </c>
      <c r="I115" s="54">
        <v>0.10347222222007713</v>
      </c>
      <c r="J115" s="55">
        <v>15.30201342313602</v>
      </c>
    </row>
    <row r="116" spans="1:10" ht="12.75">
      <c r="A116" s="31">
        <v>94</v>
      </c>
      <c r="B116" s="31">
        <v>11</v>
      </c>
      <c r="C116" s="31">
        <v>479</v>
      </c>
      <c r="D116" s="51" t="s">
        <v>274</v>
      </c>
      <c r="E116" s="31" t="s">
        <v>16</v>
      </c>
      <c r="F116" s="52" t="s">
        <v>97</v>
      </c>
      <c r="G116" s="53" t="s">
        <v>193</v>
      </c>
      <c r="H116" s="54">
        <v>0.48958333333118825</v>
      </c>
      <c r="I116" s="54">
        <v>0.10347222222007713</v>
      </c>
      <c r="J116" s="55">
        <v>15.30201342313602</v>
      </c>
    </row>
    <row r="117" spans="1:10" ht="12.75">
      <c r="A117" s="31">
        <v>97</v>
      </c>
      <c r="B117" s="31">
        <v>12</v>
      </c>
      <c r="C117" s="31">
        <v>482</v>
      </c>
      <c r="D117" s="51" t="s">
        <v>277</v>
      </c>
      <c r="E117" s="31" t="s">
        <v>16</v>
      </c>
      <c r="F117" s="52" t="s">
        <v>157</v>
      </c>
      <c r="G117" s="53" t="s">
        <v>268</v>
      </c>
      <c r="H117" s="54">
        <v>0.48958333333118825</v>
      </c>
      <c r="I117" s="54">
        <v>0.10347222222007713</v>
      </c>
      <c r="J117" s="55">
        <v>15.30201342313602</v>
      </c>
    </row>
    <row r="118" spans="1:10" ht="12.75">
      <c r="A118" s="31">
        <v>100</v>
      </c>
      <c r="B118" s="31">
        <v>13</v>
      </c>
      <c r="C118" s="31">
        <v>511</v>
      </c>
      <c r="D118" s="51" t="s">
        <v>307</v>
      </c>
      <c r="E118" s="31" t="s">
        <v>16</v>
      </c>
      <c r="F118" s="52" t="s">
        <v>152</v>
      </c>
      <c r="G118" s="53" t="s">
        <v>198</v>
      </c>
      <c r="H118" s="54">
        <v>0.48958333333118825</v>
      </c>
      <c r="I118" s="54">
        <v>0.10347222222007713</v>
      </c>
      <c r="J118" s="55">
        <v>15.30201342313602</v>
      </c>
    </row>
    <row r="119" spans="1:10" ht="12.75">
      <c r="A119" s="31">
        <v>103</v>
      </c>
      <c r="B119" s="31">
        <v>14</v>
      </c>
      <c r="C119" s="31">
        <v>440</v>
      </c>
      <c r="D119" s="51" t="s">
        <v>233</v>
      </c>
      <c r="E119" s="31" t="s">
        <v>16</v>
      </c>
      <c r="F119" s="52" t="s">
        <v>161</v>
      </c>
      <c r="G119" s="53" t="s">
        <v>195</v>
      </c>
      <c r="H119" s="54">
        <v>0.48958333333118825</v>
      </c>
      <c r="I119" s="54">
        <v>0.10347222222007713</v>
      </c>
      <c r="J119" s="55">
        <v>15.30201342313602</v>
      </c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62" t="s">
        <v>326</v>
      </c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1:10" ht="12.75">
      <c r="A122" s="45">
        <v>1</v>
      </c>
      <c r="B122" s="45">
        <v>1</v>
      </c>
      <c r="C122" s="45">
        <v>421</v>
      </c>
      <c r="D122" s="46" t="s">
        <v>215</v>
      </c>
      <c r="E122" s="45" t="s">
        <v>17</v>
      </c>
      <c r="F122" s="47" t="s">
        <v>102</v>
      </c>
      <c r="G122" s="48" t="s">
        <v>193</v>
      </c>
      <c r="H122" s="49">
        <v>0.45743055555794854</v>
      </c>
      <c r="I122" s="49">
        <v>0.07131944444683741</v>
      </c>
      <c r="J122" s="50">
        <v>22.20058422515579</v>
      </c>
    </row>
    <row r="123" spans="1:10" ht="12.75">
      <c r="A123" s="45">
        <v>3</v>
      </c>
      <c r="B123" s="45">
        <v>2</v>
      </c>
      <c r="C123" s="45">
        <v>420</v>
      </c>
      <c r="D123" s="46" t="s">
        <v>214</v>
      </c>
      <c r="E123" s="45" t="s">
        <v>17</v>
      </c>
      <c r="F123" s="47" t="s">
        <v>102</v>
      </c>
      <c r="G123" s="48" t="s">
        <v>193</v>
      </c>
      <c r="H123" s="49">
        <v>0.4574999999967986</v>
      </c>
      <c r="I123" s="49">
        <v>0.07138888888568745</v>
      </c>
      <c r="J123" s="50">
        <v>22.178988327842866</v>
      </c>
    </row>
    <row r="124" spans="1:10" ht="12.75">
      <c r="A124" s="45">
        <v>4</v>
      </c>
      <c r="B124" s="45">
        <v>3</v>
      </c>
      <c r="C124" s="45">
        <v>469</v>
      </c>
      <c r="D124" s="46" t="s">
        <v>263</v>
      </c>
      <c r="E124" s="45" t="s">
        <v>17</v>
      </c>
      <c r="F124" s="47" t="s">
        <v>102</v>
      </c>
      <c r="G124" s="48" t="s">
        <v>193</v>
      </c>
      <c r="H124" s="49">
        <v>0.4600694444452529</v>
      </c>
      <c r="I124" s="49">
        <v>0.07395833333414176</v>
      </c>
      <c r="J124" s="50">
        <v>21.408450703991342</v>
      </c>
    </row>
    <row r="125" spans="1:10" ht="12.75">
      <c r="A125" s="31">
        <v>5</v>
      </c>
      <c r="B125" s="31">
        <v>4</v>
      </c>
      <c r="C125" s="31">
        <v>494</v>
      </c>
      <c r="D125" s="51" t="s">
        <v>289</v>
      </c>
      <c r="E125" s="31" t="s">
        <v>17</v>
      </c>
      <c r="F125" s="52" t="s">
        <v>94</v>
      </c>
      <c r="G125" s="53" t="s">
        <v>195</v>
      </c>
      <c r="H125" s="54">
        <v>0.46012731481459923</v>
      </c>
      <c r="I125" s="54">
        <v>0.0740162037034881</v>
      </c>
      <c r="J125" s="55">
        <v>21.391712275277325</v>
      </c>
    </row>
    <row r="126" spans="1:10" ht="12.75">
      <c r="A126" s="31">
        <v>11</v>
      </c>
      <c r="B126" s="31">
        <v>5</v>
      </c>
      <c r="C126" s="31">
        <v>435</v>
      </c>
      <c r="D126" s="51" t="s">
        <v>228</v>
      </c>
      <c r="E126" s="31" t="s">
        <v>17</v>
      </c>
      <c r="F126" s="52" t="s">
        <v>111</v>
      </c>
      <c r="G126" s="53" t="s">
        <v>193</v>
      </c>
      <c r="H126" s="54">
        <v>0.4623495370396995</v>
      </c>
      <c r="I126" s="54">
        <v>0.07623842592858837</v>
      </c>
      <c r="J126" s="55">
        <v>20.768179747263183</v>
      </c>
    </row>
    <row r="127" spans="1:10" ht="12.75">
      <c r="A127" s="31">
        <v>12</v>
      </c>
      <c r="B127" s="31">
        <v>6</v>
      </c>
      <c r="C127" s="31">
        <v>506</v>
      </c>
      <c r="D127" s="51" t="s">
        <v>301</v>
      </c>
      <c r="E127" s="31" t="s">
        <v>17</v>
      </c>
      <c r="F127" s="52" t="s">
        <v>302</v>
      </c>
      <c r="G127" s="53" t="s">
        <v>195</v>
      </c>
      <c r="H127" s="54">
        <v>0.46313657407154096</v>
      </c>
      <c r="I127" s="54">
        <v>0.07702546296042984</v>
      </c>
      <c r="J127" s="55">
        <v>20.55597295334319</v>
      </c>
    </row>
    <row r="128" spans="1:10" ht="12.75">
      <c r="A128" s="31">
        <v>14</v>
      </c>
      <c r="B128" s="31">
        <v>7</v>
      </c>
      <c r="C128" s="31">
        <v>520</v>
      </c>
      <c r="D128" s="51" t="s">
        <v>314</v>
      </c>
      <c r="E128" s="31" t="s">
        <v>17</v>
      </c>
      <c r="F128" s="52" t="s">
        <v>170</v>
      </c>
      <c r="G128" s="53" t="s">
        <v>195</v>
      </c>
      <c r="H128" s="54">
        <v>0.46347222222352646</v>
      </c>
      <c r="I128" s="54">
        <v>0.07736111111241534</v>
      </c>
      <c r="J128" s="55">
        <v>20.466786355130715</v>
      </c>
    </row>
    <row r="129" spans="1:10" ht="12.75">
      <c r="A129" s="31">
        <v>19</v>
      </c>
      <c r="B129" s="31">
        <v>8</v>
      </c>
      <c r="C129" s="31">
        <v>409</v>
      </c>
      <c r="D129" s="51" t="s">
        <v>201</v>
      </c>
      <c r="E129" s="31" t="s">
        <v>17</v>
      </c>
      <c r="F129" s="52" t="s">
        <v>178</v>
      </c>
      <c r="G129" s="53" t="s">
        <v>195</v>
      </c>
      <c r="H129" s="54">
        <v>0.46480324074218515</v>
      </c>
      <c r="I129" s="54">
        <v>0.07869212963107403</v>
      </c>
      <c r="J129" s="55">
        <v>20.120605971097078</v>
      </c>
    </row>
    <row r="130" spans="1:10" ht="12.75">
      <c r="A130" s="31">
        <v>21</v>
      </c>
      <c r="B130" s="31">
        <v>9</v>
      </c>
      <c r="C130" s="31">
        <v>519</v>
      </c>
      <c r="D130" s="51" t="s">
        <v>313</v>
      </c>
      <c r="E130" s="31" t="s">
        <v>17</v>
      </c>
      <c r="F130" s="52" t="s">
        <v>112</v>
      </c>
      <c r="G130" s="53" t="s">
        <v>195</v>
      </c>
      <c r="H130" s="54">
        <v>0.4651157407424762</v>
      </c>
      <c r="I130" s="54">
        <v>0.07900462963136506</v>
      </c>
      <c r="J130" s="55">
        <v>20.041019630383097</v>
      </c>
    </row>
    <row r="131" spans="1:10" ht="12.75">
      <c r="A131" s="31">
        <v>26</v>
      </c>
      <c r="B131" s="31">
        <v>10</v>
      </c>
      <c r="C131" s="31">
        <v>401</v>
      </c>
      <c r="D131" s="51" t="s">
        <v>192</v>
      </c>
      <c r="E131" s="31" t="s">
        <v>17</v>
      </c>
      <c r="F131" s="52" t="s">
        <v>101</v>
      </c>
      <c r="G131" s="53" t="s">
        <v>193</v>
      </c>
      <c r="H131" s="54">
        <v>0.4658680555585306</v>
      </c>
      <c r="I131" s="54">
        <v>0.07975694444741949</v>
      </c>
      <c r="J131" s="55">
        <v>19.85198084383938</v>
      </c>
    </row>
    <row r="132" spans="1:10" ht="12.75">
      <c r="A132" s="31">
        <v>53</v>
      </c>
      <c r="B132" s="31">
        <v>11</v>
      </c>
      <c r="C132" s="31">
        <v>78</v>
      </c>
      <c r="D132" s="51" t="s">
        <v>320</v>
      </c>
      <c r="E132" s="31" t="s">
        <v>17</v>
      </c>
      <c r="F132" s="52" t="s">
        <v>152</v>
      </c>
      <c r="G132" s="53" t="s">
        <v>198</v>
      </c>
      <c r="H132" s="54">
        <v>0.4742824074055534</v>
      </c>
      <c r="I132" s="54">
        <v>0.08817129629444226</v>
      </c>
      <c r="J132" s="55">
        <v>17.957469152386004</v>
      </c>
    </row>
    <row r="133" spans="1:10" ht="12.75">
      <c r="A133" s="31">
        <v>54</v>
      </c>
      <c r="B133" s="31">
        <v>12</v>
      </c>
      <c r="C133" s="31">
        <v>478</v>
      </c>
      <c r="D133" s="51" t="s">
        <v>273</v>
      </c>
      <c r="E133" s="31" t="s">
        <v>17</v>
      </c>
      <c r="F133" s="52" t="s">
        <v>96</v>
      </c>
      <c r="G133" s="53" t="s">
        <v>198</v>
      </c>
      <c r="H133" s="54">
        <v>0.47472222222131677</v>
      </c>
      <c r="I133" s="54">
        <v>0.08861111111020564</v>
      </c>
      <c r="J133" s="55">
        <v>17.868338558176315</v>
      </c>
    </row>
    <row r="134" spans="1:10" ht="12.75">
      <c r="A134" s="31">
        <v>58</v>
      </c>
      <c r="B134" s="31">
        <v>13</v>
      </c>
      <c r="C134" s="31">
        <v>490</v>
      </c>
      <c r="D134" s="51" t="s">
        <v>285</v>
      </c>
      <c r="E134" s="31" t="s">
        <v>17</v>
      </c>
      <c r="F134" s="52" t="s">
        <v>127</v>
      </c>
      <c r="G134" s="53" t="s">
        <v>195</v>
      </c>
      <c r="H134" s="54">
        <v>0.47643518518452765</v>
      </c>
      <c r="I134" s="54">
        <v>0.09032407407341653</v>
      </c>
      <c r="J134" s="55">
        <v>17.529472065734993</v>
      </c>
    </row>
    <row r="135" spans="1:10" ht="12.75">
      <c r="A135" s="31">
        <v>62</v>
      </c>
      <c r="B135" s="31">
        <v>14</v>
      </c>
      <c r="C135" s="31">
        <v>406</v>
      </c>
      <c r="D135" s="51" t="s">
        <v>199</v>
      </c>
      <c r="E135" s="31" t="s">
        <v>17</v>
      </c>
      <c r="F135" s="52" t="s">
        <v>96</v>
      </c>
      <c r="G135" s="53" t="s">
        <v>198</v>
      </c>
      <c r="H135" s="54">
        <v>0.4768981481465744</v>
      </c>
      <c r="I135" s="54">
        <v>0.09078703703546326</v>
      </c>
      <c r="J135" s="55">
        <v>17.44008159132731</v>
      </c>
    </row>
    <row r="136" spans="1:10" ht="12.75">
      <c r="A136" s="31">
        <v>63</v>
      </c>
      <c r="B136" s="31">
        <v>15</v>
      </c>
      <c r="C136" s="31">
        <v>481</v>
      </c>
      <c r="D136" s="51" t="s">
        <v>276</v>
      </c>
      <c r="E136" s="31" t="s">
        <v>17</v>
      </c>
      <c r="F136" s="52" t="s">
        <v>104</v>
      </c>
      <c r="G136" s="53" t="s">
        <v>193</v>
      </c>
      <c r="H136" s="54">
        <v>0.47709490740817273</v>
      </c>
      <c r="I136" s="54">
        <v>0.0909837962970616</v>
      </c>
      <c r="J136" s="55">
        <v>17.402366111035406</v>
      </c>
    </row>
    <row r="137" spans="1:10" ht="12.75">
      <c r="A137" s="31">
        <v>65</v>
      </c>
      <c r="B137" s="31">
        <v>16</v>
      </c>
      <c r="C137" s="31">
        <v>72</v>
      </c>
      <c r="D137" s="51" t="s">
        <v>316</v>
      </c>
      <c r="E137" s="31" t="s">
        <v>17</v>
      </c>
      <c r="F137" s="52" t="s">
        <v>113</v>
      </c>
      <c r="G137" s="53" t="s">
        <v>195</v>
      </c>
      <c r="H137" s="54">
        <v>0.47730324073927477</v>
      </c>
      <c r="I137" s="54">
        <v>0.09119212962816364</v>
      </c>
      <c r="J137" s="55">
        <v>17.362609468485743</v>
      </c>
    </row>
    <row r="138" spans="1:10" ht="12.75">
      <c r="A138" s="31">
        <v>68</v>
      </c>
      <c r="B138" s="31">
        <v>17</v>
      </c>
      <c r="C138" s="31">
        <v>513</v>
      </c>
      <c r="D138" s="51" t="s">
        <v>308</v>
      </c>
      <c r="E138" s="31" t="s">
        <v>17</v>
      </c>
      <c r="F138" s="52" t="s">
        <v>152</v>
      </c>
      <c r="G138" s="53" t="s">
        <v>198</v>
      </c>
      <c r="H138" s="54">
        <v>0.47937500000261934</v>
      </c>
      <c r="I138" s="54">
        <v>0.09326388889150822</v>
      </c>
      <c r="J138" s="55">
        <v>16.97691734874137</v>
      </c>
    </row>
    <row r="139" spans="1:10" ht="12.75">
      <c r="A139" s="31">
        <v>83</v>
      </c>
      <c r="B139" s="31">
        <v>18</v>
      </c>
      <c r="C139" s="31">
        <v>476</v>
      </c>
      <c r="D139" s="51" t="s">
        <v>271</v>
      </c>
      <c r="E139" s="31" t="s">
        <v>17</v>
      </c>
      <c r="F139" s="52" t="s">
        <v>167</v>
      </c>
      <c r="G139" s="53" t="s">
        <v>195</v>
      </c>
      <c r="H139" s="54">
        <v>0.48947916666656965</v>
      </c>
      <c r="I139" s="54">
        <v>0.10336805555545853</v>
      </c>
      <c r="J139" s="55">
        <v>15.31743365805939</v>
      </c>
    </row>
    <row r="140" spans="1:10" ht="12.75">
      <c r="A140" s="31">
        <v>96</v>
      </c>
      <c r="B140" s="31">
        <v>19</v>
      </c>
      <c r="C140" s="31">
        <v>502</v>
      </c>
      <c r="D140" s="51" t="s">
        <v>296</v>
      </c>
      <c r="E140" s="31" t="s">
        <v>17</v>
      </c>
      <c r="F140" s="52" t="s">
        <v>297</v>
      </c>
      <c r="G140" s="53" t="s">
        <v>193</v>
      </c>
      <c r="H140" s="54">
        <v>0.48958333333118825</v>
      </c>
      <c r="I140" s="54">
        <v>0.10347222222007713</v>
      </c>
      <c r="J140" s="55">
        <v>15.30201342313602</v>
      </c>
    </row>
    <row r="141" spans="1:10" ht="12.75">
      <c r="A141" s="31">
        <v>101</v>
      </c>
      <c r="B141" s="31">
        <v>20</v>
      </c>
      <c r="C141" s="31">
        <v>487</v>
      </c>
      <c r="D141" s="51" t="s">
        <v>283</v>
      </c>
      <c r="E141" s="31" t="s">
        <v>17</v>
      </c>
      <c r="F141" s="52" t="s">
        <v>127</v>
      </c>
      <c r="G141" s="53" t="s">
        <v>195</v>
      </c>
      <c r="H141" s="54">
        <v>0.48958333333118825</v>
      </c>
      <c r="I141" s="54">
        <v>0.10347222222007713</v>
      </c>
      <c r="J141" s="55">
        <v>15.30201342313602</v>
      </c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62" t="s">
        <v>327</v>
      </c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12.75">
      <c r="A144" s="45">
        <v>6</v>
      </c>
      <c r="B144" s="45">
        <v>1</v>
      </c>
      <c r="C144" s="45">
        <v>454</v>
      </c>
      <c r="D144" s="46" t="s">
        <v>247</v>
      </c>
      <c r="E144" s="45" t="s">
        <v>18</v>
      </c>
      <c r="F144" s="47" t="s">
        <v>155</v>
      </c>
      <c r="G144" s="48" t="s">
        <v>198</v>
      </c>
      <c r="H144" s="49">
        <v>0.46054398148407927</v>
      </c>
      <c r="I144" s="49">
        <v>0.07443287037296814</v>
      </c>
      <c r="J144" s="50">
        <v>21.271963923997134</v>
      </c>
    </row>
    <row r="145" spans="1:10" ht="12.75">
      <c r="A145" s="45">
        <v>9</v>
      </c>
      <c r="B145" s="45">
        <v>2</v>
      </c>
      <c r="C145" s="45">
        <v>426</v>
      </c>
      <c r="D145" s="46" t="s">
        <v>219</v>
      </c>
      <c r="E145" s="45" t="s">
        <v>18</v>
      </c>
      <c r="F145" s="47" t="s">
        <v>97</v>
      </c>
      <c r="G145" s="48" t="s">
        <v>193</v>
      </c>
      <c r="H145" s="49">
        <v>0.4615625000005821</v>
      </c>
      <c r="I145" s="49">
        <v>0.07545138888947095</v>
      </c>
      <c r="J145" s="50">
        <v>20.984813621559237</v>
      </c>
    </row>
    <row r="146" spans="1:10" ht="12.75">
      <c r="A146" s="45">
        <v>20</v>
      </c>
      <c r="B146" s="45">
        <v>3</v>
      </c>
      <c r="C146" s="45">
        <v>493</v>
      </c>
      <c r="D146" s="46" t="s">
        <v>287</v>
      </c>
      <c r="E146" s="45" t="s">
        <v>18</v>
      </c>
      <c r="F146" s="47" t="s">
        <v>94</v>
      </c>
      <c r="G146" s="48" t="s">
        <v>195</v>
      </c>
      <c r="H146" s="49">
        <v>0.4649305555576575</v>
      </c>
      <c r="I146" s="49">
        <v>0.07881944444654637</v>
      </c>
      <c r="J146" s="50">
        <v>20.088105726336543</v>
      </c>
    </row>
    <row r="147" spans="1:10" ht="12.75">
      <c r="A147" s="31">
        <v>22</v>
      </c>
      <c r="B147" s="31">
        <v>4</v>
      </c>
      <c r="C147" s="31">
        <v>427</v>
      </c>
      <c r="D147" s="51" t="s">
        <v>220</v>
      </c>
      <c r="E147" s="31" t="s">
        <v>18</v>
      </c>
      <c r="F147" s="52" t="s">
        <v>97</v>
      </c>
      <c r="G147" s="53" t="s">
        <v>193</v>
      </c>
      <c r="H147" s="54">
        <v>0.46511574074061135</v>
      </c>
      <c r="I147" s="54">
        <v>0.07900462962950022</v>
      </c>
      <c r="J147" s="55">
        <v>20.041019630856148</v>
      </c>
    </row>
    <row r="148" spans="1:10" ht="12.75">
      <c r="A148" s="31">
        <v>23</v>
      </c>
      <c r="B148" s="31">
        <v>5</v>
      </c>
      <c r="C148" s="31">
        <v>447</v>
      </c>
      <c r="D148" s="51" t="s">
        <v>241</v>
      </c>
      <c r="E148" s="31" t="s">
        <v>18</v>
      </c>
      <c r="F148" s="52" t="s">
        <v>166</v>
      </c>
      <c r="G148" s="53" t="s">
        <v>193</v>
      </c>
      <c r="H148" s="54">
        <v>0.4651157407433169</v>
      </c>
      <c r="I148" s="54">
        <v>0.07900462963220578</v>
      </c>
      <c r="J148" s="55">
        <v>20.041019630169835</v>
      </c>
    </row>
    <row r="149" spans="1:10" ht="12.75">
      <c r="A149" s="31">
        <v>29</v>
      </c>
      <c r="B149" s="31">
        <v>6</v>
      </c>
      <c r="C149" s="31">
        <v>457</v>
      </c>
      <c r="D149" s="51" t="s">
        <v>251</v>
      </c>
      <c r="E149" s="31" t="s">
        <v>18</v>
      </c>
      <c r="F149" s="52" t="s">
        <v>111</v>
      </c>
      <c r="G149" s="53" t="s">
        <v>193</v>
      </c>
      <c r="H149" s="54">
        <v>0.4677083333299379</v>
      </c>
      <c r="I149" s="54">
        <v>0.08159722221882676</v>
      </c>
      <c r="J149" s="55">
        <v>19.404255319956395</v>
      </c>
    </row>
    <row r="150" spans="1:10" ht="12.75">
      <c r="A150" s="31">
        <v>30</v>
      </c>
      <c r="B150" s="31">
        <v>7</v>
      </c>
      <c r="C150" s="31">
        <v>510</v>
      </c>
      <c r="D150" s="51" t="s">
        <v>306</v>
      </c>
      <c r="E150" s="31" t="s">
        <v>18</v>
      </c>
      <c r="F150" s="52" t="s">
        <v>98</v>
      </c>
      <c r="G150" s="53" t="s">
        <v>198</v>
      </c>
      <c r="H150" s="54">
        <v>0.4677777777760639</v>
      </c>
      <c r="I150" s="54">
        <v>0.08166666666495276</v>
      </c>
      <c r="J150" s="55">
        <v>19.3877551024477</v>
      </c>
    </row>
    <row r="151" spans="1:10" ht="12.75">
      <c r="A151" s="31">
        <v>31</v>
      </c>
      <c r="B151" s="31">
        <v>8</v>
      </c>
      <c r="C151" s="31">
        <v>408</v>
      </c>
      <c r="D151" s="51" t="s">
        <v>200</v>
      </c>
      <c r="E151" s="31" t="s">
        <v>18</v>
      </c>
      <c r="F151" s="52" t="s">
        <v>96</v>
      </c>
      <c r="G151" s="53" t="s">
        <v>198</v>
      </c>
      <c r="H151" s="54">
        <v>0.46857638889196096</v>
      </c>
      <c r="I151" s="54">
        <v>0.08246527778084983</v>
      </c>
      <c r="J151" s="55">
        <v>19.19999999928475</v>
      </c>
    </row>
    <row r="152" spans="1:10" ht="12.75">
      <c r="A152" s="31">
        <v>32</v>
      </c>
      <c r="B152" s="31">
        <v>9</v>
      </c>
      <c r="C152" s="31">
        <v>480</v>
      </c>
      <c r="D152" s="51" t="s">
        <v>275</v>
      </c>
      <c r="E152" s="31" t="s">
        <v>18</v>
      </c>
      <c r="F152" s="52" t="s">
        <v>96</v>
      </c>
      <c r="G152" s="53" t="s">
        <v>198</v>
      </c>
      <c r="H152" s="54">
        <v>0.46921296296204673</v>
      </c>
      <c r="I152" s="54">
        <v>0.0831018518509356</v>
      </c>
      <c r="J152" s="55">
        <v>19.05292479129642</v>
      </c>
    </row>
    <row r="153" spans="1:10" ht="12.75">
      <c r="A153" s="31">
        <v>33</v>
      </c>
      <c r="B153" s="31">
        <v>10</v>
      </c>
      <c r="C153" s="31">
        <v>501</v>
      </c>
      <c r="D153" s="51" t="s">
        <v>295</v>
      </c>
      <c r="E153" s="31" t="s">
        <v>18</v>
      </c>
      <c r="F153" s="52" t="s">
        <v>156</v>
      </c>
      <c r="G153" s="53" t="s">
        <v>193</v>
      </c>
      <c r="H153" s="54">
        <v>0.46924768518510973</v>
      </c>
      <c r="I153" s="54">
        <v>0.0831365740739986</v>
      </c>
      <c r="J153" s="55">
        <v>19.04496728388197</v>
      </c>
    </row>
    <row r="154" spans="1:10" ht="12.75">
      <c r="A154" s="31">
        <v>34</v>
      </c>
      <c r="B154" s="31">
        <v>11</v>
      </c>
      <c r="C154" s="31">
        <v>438</v>
      </c>
      <c r="D154" s="51" t="s">
        <v>231</v>
      </c>
      <c r="E154" s="31" t="s">
        <v>18</v>
      </c>
      <c r="F154" s="52" t="s">
        <v>107</v>
      </c>
      <c r="G154" s="53" t="s">
        <v>195</v>
      </c>
      <c r="H154" s="54">
        <v>0.4693287037007394</v>
      </c>
      <c r="I154" s="54">
        <v>0.0832175925896283</v>
      </c>
      <c r="J154" s="55">
        <v>19.026425591776487</v>
      </c>
    </row>
    <row r="155" spans="1:10" ht="12.75">
      <c r="A155" s="31">
        <v>35</v>
      </c>
      <c r="B155" s="31">
        <v>12</v>
      </c>
      <c r="C155" s="31">
        <v>79</v>
      </c>
      <c r="D155" s="51" t="s">
        <v>321</v>
      </c>
      <c r="E155" s="31" t="s">
        <v>18</v>
      </c>
      <c r="F155" s="52" t="s">
        <v>112</v>
      </c>
      <c r="G155" s="53" t="s">
        <v>195</v>
      </c>
      <c r="H155" s="54">
        <v>0.46945601851621177</v>
      </c>
      <c r="I155" s="54">
        <v>0.08334490740510064</v>
      </c>
      <c r="J155" s="55">
        <v>18.997361478098355</v>
      </c>
    </row>
    <row r="156" spans="1:10" ht="12.75">
      <c r="A156" s="31">
        <v>37</v>
      </c>
      <c r="B156" s="31">
        <v>13</v>
      </c>
      <c r="C156" s="31">
        <v>507</v>
      </c>
      <c r="D156" s="51" t="s">
        <v>303</v>
      </c>
      <c r="E156" s="31" t="s">
        <v>18</v>
      </c>
      <c r="F156" s="52" t="s">
        <v>155</v>
      </c>
      <c r="G156" s="53" t="s">
        <v>198</v>
      </c>
      <c r="H156" s="54">
        <v>0.4696180555547471</v>
      </c>
      <c r="I156" s="54">
        <v>0.08350694444363599</v>
      </c>
      <c r="J156" s="55">
        <v>18.96049896068252</v>
      </c>
    </row>
    <row r="157" spans="1:10" ht="12.75">
      <c r="A157" s="31">
        <v>41</v>
      </c>
      <c r="B157" s="31">
        <v>14</v>
      </c>
      <c r="C157" s="31">
        <v>403</v>
      </c>
      <c r="D157" s="51" t="s">
        <v>196</v>
      </c>
      <c r="E157" s="31" t="s">
        <v>18</v>
      </c>
      <c r="F157" s="52" t="s">
        <v>170</v>
      </c>
      <c r="G157" s="53" t="s">
        <v>195</v>
      </c>
      <c r="H157" s="54">
        <v>0.4707754629635019</v>
      </c>
      <c r="I157" s="54">
        <v>0.0846643518523908</v>
      </c>
      <c r="J157" s="55">
        <v>18.701298701179656</v>
      </c>
    </row>
    <row r="158" spans="1:10" ht="12.75">
      <c r="A158" s="31">
        <v>44</v>
      </c>
      <c r="B158" s="31">
        <v>15</v>
      </c>
      <c r="C158" s="31">
        <v>429</v>
      </c>
      <c r="D158" s="51" t="s">
        <v>222</v>
      </c>
      <c r="E158" s="31" t="s">
        <v>18</v>
      </c>
      <c r="F158" s="52" t="s">
        <v>130</v>
      </c>
      <c r="G158" s="53" t="s">
        <v>195</v>
      </c>
      <c r="H158" s="54">
        <v>0.4716550925950287</v>
      </c>
      <c r="I158" s="54">
        <v>0.08554398148391756</v>
      </c>
      <c r="J158" s="55">
        <v>18.508997428778823</v>
      </c>
    </row>
    <row r="159" spans="1:10" ht="12.75">
      <c r="A159" s="31">
        <v>47</v>
      </c>
      <c r="B159" s="31">
        <v>16</v>
      </c>
      <c r="C159" s="31">
        <v>516</v>
      </c>
      <c r="D159" s="51" t="s">
        <v>310</v>
      </c>
      <c r="E159" s="31" t="s">
        <v>18</v>
      </c>
      <c r="F159" s="52" t="s">
        <v>96</v>
      </c>
      <c r="G159" s="53" t="s">
        <v>198</v>
      </c>
      <c r="H159" s="54">
        <v>0.47174768518743804</v>
      </c>
      <c r="I159" s="54">
        <v>0.08563657407632691</v>
      </c>
      <c r="J159" s="55">
        <v>18.48898499748631</v>
      </c>
    </row>
    <row r="160" spans="1:10" ht="12.75">
      <c r="A160" s="31">
        <v>52</v>
      </c>
      <c r="B160" s="31">
        <v>17</v>
      </c>
      <c r="C160" s="31">
        <v>465</v>
      </c>
      <c r="D160" s="51" t="s">
        <v>259</v>
      </c>
      <c r="E160" s="31" t="s">
        <v>18</v>
      </c>
      <c r="F160" s="52" t="s">
        <v>101</v>
      </c>
      <c r="G160" s="53" t="s">
        <v>193</v>
      </c>
      <c r="H160" s="54">
        <v>0.47415509259008104</v>
      </c>
      <c r="I160" s="54">
        <v>0.08804398147896991</v>
      </c>
      <c r="J160" s="55">
        <v>17.983436309176074</v>
      </c>
    </row>
    <row r="161" spans="1:10" ht="12.75">
      <c r="A161" s="31">
        <v>55</v>
      </c>
      <c r="B161" s="31">
        <v>18</v>
      </c>
      <c r="C161" s="31">
        <v>74</v>
      </c>
      <c r="D161" s="51" t="s">
        <v>318</v>
      </c>
      <c r="E161" s="31" t="s">
        <v>18</v>
      </c>
      <c r="F161" s="52" t="s">
        <v>115</v>
      </c>
      <c r="G161" s="53" t="s">
        <v>193</v>
      </c>
      <c r="H161" s="54">
        <v>0.4750694444446708</v>
      </c>
      <c r="I161" s="54">
        <v>0.08895833333355968</v>
      </c>
      <c r="J161" s="55">
        <v>17.798594847729888</v>
      </c>
    </row>
    <row r="162" spans="1:10" ht="12.75">
      <c r="A162" s="31">
        <v>57</v>
      </c>
      <c r="B162" s="31">
        <v>19</v>
      </c>
      <c r="C162" s="31">
        <v>514</v>
      </c>
      <c r="D162" s="51" t="s">
        <v>309</v>
      </c>
      <c r="E162" s="31" t="s">
        <v>18</v>
      </c>
      <c r="F162" s="52" t="s">
        <v>99</v>
      </c>
      <c r="G162" s="53" t="s">
        <v>198</v>
      </c>
      <c r="H162" s="54">
        <v>0.4763425925921183</v>
      </c>
      <c r="I162" s="54">
        <v>0.09023148148100718</v>
      </c>
      <c r="J162" s="55">
        <v>17.54746023611071</v>
      </c>
    </row>
    <row r="163" spans="1:10" ht="12.75">
      <c r="A163" s="31">
        <v>61</v>
      </c>
      <c r="B163" s="31">
        <v>20</v>
      </c>
      <c r="C163" s="31">
        <v>500</v>
      </c>
      <c r="D163" s="51" t="s">
        <v>294</v>
      </c>
      <c r="E163" s="31" t="s">
        <v>18</v>
      </c>
      <c r="F163" s="52" t="s">
        <v>157</v>
      </c>
      <c r="G163" s="53" t="s">
        <v>268</v>
      </c>
      <c r="H163" s="54">
        <v>0.476701388892252</v>
      </c>
      <c r="I163" s="54">
        <v>0.09059027778114087</v>
      </c>
      <c r="J163" s="55">
        <v>17.47796090391228</v>
      </c>
    </row>
    <row r="164" spans="1:10" ht="12.75">
      <c r="A164" s="31">
        <v>67</v>
      </c>
      <c r="B164" s="31">
        <v>21</v>
      </c>
      <c r="C164" s="31">
        <v>402</v>
      </c>
      <c r="D164" s="51" t="s">
        <v>194</v>
      </c>
      <c r="E164" s="31" t="s">
        <v>18</v>
      </c>
      <c r="F164" s="52" t="s">
        <v>170</v>
      </c>
      <c r="G164" s="53" t="s">
        <v>195</v>
      </c>
      <c r="H164" s="54">
        <v>0.47826388888643123</v>
      </c>
      <c r="I164" s="54">
        <v>0.0921527777753201</v>
      </c>
      <c r="J164" s="55">
        <v>17.18161266059387</v>
      </c>
    </row>
    <row r="165" spans="1:10" ht="12.75">
      <c r="A165" s="31">
        <v>76</v>
      </c>
      <c r="B165" s="31">
        <v>22</v>
      </c>
      <c r="C165" s="31">
        <v>464</v>
      </c>
      <c r="D165" s="51" t="s">
        <v>258</v>
      </c>
      <c r="E165" s="31" t="s">
        <v>18</v>
      </c>
      <c r="F165" s="52" t="s">
        <v>96</v>
      </c>
      <c r="G165" s="53" t="s">
        <v>198</v>
      </c>
      <c r="H165" s="54">
        <v>0.48914351851999527</v>
      </c>
      <c r="I165" s="54">
        <v>0.10303240740888414</v>
      </c>
      <c r="J165" s="55">
        <v>15.367333183334003</v>
      </c>
    </row>
    <row r="166" spans="1:10" ht="12.75">
      <c r="A166" s="31">
        <v>80</v>
      </c>
      <c r="B166" s="31">
        <v>23</v>
      </c>
      <c r="C166" s="31">
        <v>418</v>
      </c>
      <c r="D166" s="51" t="s">
        <v>212</v>
      </c>
      <c r="E166" s="31" t="s">
        <v>18</v>
      </c>
      <c r="F166" s="52" t="s">
        <v>97</v>
      </c>
      <c r="G166" s="53" t="s">
        <v>193</v>
      </c>
      <c r="H166" s="54">
        <v>0.48939814815093996</v>
      </c>
      <c r="I166" s="54">
        <v>0.10328703703982883</v>
      </c>
      <c r="J166" s="55">
        <v>15.329448677308648</v>
      </c>
    </row>
    <row r="167" spans="1:10" ht="12.75">
      <c r="A167" s="31">
        <v>85</v>
      </c>
      <c r="B167" s="31">
        <v>24</v>
      </c>
      <c r="C167" s="31">
        <v>508</v>
      </c>
      <c r="D167" s="51" t="s">
        <v>304</v>
      </c>
      <c r="E167" s="31" t="s">
        <v>18</v>
      </c>
      <c r="F167" s="52" t="s">
        <v>155</v>
      </c>
      <c r="G167" s="53" t="s">
        <v>195</v>
      </c>
      <c r="H167" s="54">
        <v>0.48954861111269565</v>
      </c>
      <c r="I167" s="54">
        <v>0.10343750000158453</v>
      </c>
      <c r="J167" s="55">
        <v>15.307150050117983</v>
      </c>
    </row>
    <row r="168" spans="1:10" ht="12.75">
      <c r="A168" s="31">
        <v>89</v>
      </c>
      <c r="B168" s="31">
        <v>25</v>
      </c>
      <c r="C168" s="31">
        <v>451</v>
      </c>
      <c r="D168" s="51" t="s">
        <v>245</v>
      </c>
      <c r="E168" s="31" t="s">
        <v>18</v>
      </c>
      <c r="F168" s="52" t="s">
        <v>96</v>
      </c>
      <c r="G168" s="53" t="s">
        <v>198</v>
      </c>
      <c r="H168" s="54">
        <v>0.48958333333118825</v>
      </c>
      <c r="I168" s="54">
        <v>0.10347222222007713</v>
      </c>
      <c r="J168" s="55">
        <v>15.30201342313602</v>
      </c>
    </row>
    <row r="169" spans="1:10" ht="12.75">
      <c r="A169" s="31">
        <v>90</v>
      </c>
      <c r="B169" s="31">
        <v>26</v>
      </c>
      <c r="C169" s="31">
        <v>450</v>
      </c>
      <c r="D169" s="51" t="s">
        <v>244</v>
      </c>
      <c r="E169" s="31" t="s">
        <v>18</v>
      </c>
      <c r="F169" s="52" t="s">
        <v>155</v>
      </c>
      <c r="G169" s="53" t="s">
        <v>198</v>
      </c>
      <c r="H169" s="54">
        <v>0.48958333333118825</v>
      </c>
      <c r="I169" s="54">
        <v>0.10347222222007713</v>
      </c>
      <c r="J169" s="55">
        <v>15.30201342313602</v>
      </c>
    </row>
    <row r="170" spans="1:10" ht="12.75">
      <c r="A170" s="31">
        <v>92</v>
      </c>
      <c r="B170" s="31">
        <v>27</v>
      </c>
      <c r="C170" s="31">
        <v>80</v>
      </c>
      <c r="D170" s="51" t="s">
        <v>323</v>
      </c>
      <c r="E170" s="31" t="s">
        <v>18</v>
      </c>
      <c r="F170" s="52" t="s">
        <v>324</v>
      </c>
      <c r="G170" s="53" t="s">
        <v>195</v>
      </c>
      <c r="H170" s="54">
        <v>0.48958333333118825</v>
      </c>
      <c r="I170" s="54">
        <v>0.10347222222007713</v>
      </c>
      <c r="J170" s="55">
        <v>15.30201342313602</v>
      </c>
    </row>
    <row r="171" spans="1:10" ht="12.75">
      <c r="A171" s="31">
        <v>93</v>
      </c>
      <c r="B171" s="31">
        <v>28</v>
      </c>
      <c r="C171" s="31">
        <v>509</v>
      </c>
      <c r="D171" s="51" t="s">
        <v>305</v>
      </c>
      <c r="E171" s="31" t="s">
        <v>18</v>
      </c>
      <c r="F171" s="52" t="s">
        <v>155</v>
      </c>
      <c r="G171" s="53" t="s">
        <v>195</v>
      </c>
      <c r="H171" s="54">
        <v>0.48958333333118825</v>
      </c>
      <c r="I171" s="54">
        <v>0.10347222222007713</v>
      </c>
      <c r="J171" s="55">
        <v>15.30201342313602</v>
      </c>
    </row>
    <row r="172" spans="1:10" ht="12.75">
      <c r="A172" s="31">
        <v>99</v>
      </c>
      <c r="B172" s="31">
        <v>29</v>
      </c>
      <c r="C172" s="31">
        <v>505</v>
      </c>
      <c r="D172" s="51" t="s">
        <v>300</v>
      </c>
      <c r="E172" s="31" t="s">
        <v>18</v>
      </c>
      <c r="F172" s="52" t="s">
        <v>95</v>
      </c>
      <c r="G172" s="53" t="s">
        <v>195</v>
      </c>
      <c r="H172" s="54">
        <v>0.48958333333118825</v>
      </c>
      <c r="I172" s="54">
        <v>0.10347222222007713</v>
      </c>
      <c r="J172" s="55">
        <v>15.30201342313602</v>
      </c>
    </row>
    <row r="173" spans="1:1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62" t="s">
        <v>328</v>
      </c>
      <c r="B174" s="62"/>
      <c r="C174" s="62"/>
      <c r="D174" s="62"/>
      <c r="E174" s="62"/>
      <c r="F174" s="62"/>
      <c r="G174" s="62"/>
      <c r="H174" s="62"/>
      <c r="I174" s="62"/>
      <c r="J174" s="62"/>
    </row>
    <row r="175" spans="1:10" ht="12.75">
      <c r="A175" s="45">
        <v>7</v>
      </c>
      <c r="B175" s="45">
        <v>1</v>
      </c>
      <c r="C175" s="45">
        <v>458</v>
      </c>
      <c r="D175" s="46" t="s">
        <v>252</v>
      </c>
      <c r="E175" s="45" t="s">
        <v>19</v>
      </c>
      <c r="F175" s="47" t="s">
        <v>101</v>
      </c>
      <c r="G175" s="48" t="s">
        <v>193</v>
      </c>
      <c r="H175" s="49">
        <v>0.46062499999970896</v>
      </c>
      <c r="I175" s="49">
        <v>0.07451388888859783</v>
      </c>
      <c r="J175" s="50">
        <v>21.24883504202149</v>
      </c>
    </row>
    <row r="176" spans="1:10" ht="12.75">
      <c r="A176" s="45">
        <v>8</v>
      </c>
      <c r="B176" s="45">
        <v>2</v>
      </c>
      <c r="C176" s="45">
        <v>497</v>
      </c>
      <c r="D176" s="46" t="s">
        <v>291</v>
      </c>
      <c r="E176" s="45" t="s">
        <v>19</v>
      </c>
      <c r="F176" s="47" t="s">
        <v>161</v>
      </c>
      <c r="G176" s="48" t="s">
        <v>195</v>
      </c>
      <c r="H176" s="49">
        <v>0.46128472222335404</v>
      </c>
      <c r="I176" s="49">
        <v>0.07517361111224291</v>
      </c>
      <c r="J176" s="50">
        <v>21.062355657881504</v>
      </c>
    </row>
    <row r="177" spans="1:10" ht="12.75">
      <c r="A177" s="45">
        <v>17</v>
      </c>
      <c r="B177" s="45">
        <v>3</v>
      </c>
      <c r="C177" s="45">
        <v>417</v>
      </c>
      <c r="D177" s="46" t="s">
        <v>211</v>
      </c>
      <c r="E177" s="45" t="s">
        <v>19</v>
      </c>
      <c r="F177" s="47" t="s">
        <v>99</v>
      </c>
      <c r="G177" s="48" t="s">
        <v>198</v>
      </c>
      <c r="H177" s="49">
        <v>0.46465277778042946</v>
      </c>
      <c r="I177" s="49">
        <v>0.07854166666931833</v>
      </c>
      <c r="J177" s="50">
        <v>20.159151192953352</v>
      </c>
    </row>
    <row r="178" spans="1:10" ht="12.75">
      <c r="A178" s="31">
        <v>18</v>
      </c>
      <c r="B178" s="31">
        <v>4</v>
      </c>
      <c r="C178" s="31">
        <v>462</v>
      </c>
      <c r="D178" s="51" t="s">
        <v>256</v>
      </c>
      <c r="E178" s="31" t="s">
        <v>19</v>
      </c>
      <c r="F178" s="52" t="s">
        <v>102</v>
      </c>
      <c r="G178" s="53" t="s">
        <v>193</v>
      </c>
      <c r="H178" s="54">
        <v>0.4647222222192795</v>
      </c>
      <c r="I178" s="54">
        <v>0.07861111110816837</v>
      </c>
      <c r="J178" s="55">
        <v>20.141342756937718</v>
      </c>
    </row>
    <row r="179" spans="1:10" ht="12.75">
      <c r="A179" s="31">
        <v>24</v>
      </c>
      <c r="B179" s="31">
        <v>5</v>
      </c>
      <c r="C179" s="31">
        <v>425</v>
      </c>
      <c r="D179" s="51" t="s">
        <v>218</v>
      </c>
      <c r="E179" s="31" t="s">
        <v>19</v>
      </c>
      <c r="F179" s="52" t="s">
        <v>104</v>
      </c>
      <c r="G179" s="53" t="s">
        <v>193</v>
      </c>
      <c r="H179" s="54">
        <v>0.46511574074145207</v>
      </c>
      <c r="I179" s="54">
        <v>0.07900462963034094</v>
      </c>
      <c r="J179" s="55">
        <v>20.041019630642886</v>
      </c>
    </row>
    <row r="180" spans="1:10" ht="12.75">
      <c r="A180" s="31">
        <v>28</v>
      </c>
      <c r="B180" s="31">
        <v>6</v>
      </c>
      <c r="C180" s="31">
        <v>477</v>
      </c>
      <c r="D180" s="51" t="s">
        <v>272</v>
      </c>
      <c r="E180" s="31" t="s">
        <v>19</v>
      </c>
      <c r="F180" s="52" t="s">
        <v>96</v>
      </c>
      <c r="G180" s="53" t="s">
        <v>198</v>
      </c>
      <c r="H180" s="54">
        <v>0.46765046296059154</v>
      </c>
      <c r="I180" s="54">
        <v>0.08153935184948041</v>
      </c>
      <c r="J180" s="55">
        <v>19.418026970046643</v>
      </c>
    </row>
    <row r="181" spans="1:10" ht="12.75">
      <c r="A181" s="31">
        <v>36</v>
      </c>
      <c r="B181" s="31">
        <v>7</v>
      </c>
      <c r="C181" s="31">
        <v>466</v>
      </c>
      <c r="D181" s="51" t="s">
        <v>260</v>
      </c>
      <c r="E181" s="31" t="s">
        <v>19</v>
      </c>
      <c r="F181" s="52" t="s">
        <v>101</v>
      </c>
      <c r="G181" s="53" t="s">
        <v>193</v>
      </c>
      <c r="H181" s="54">
        <v>0.4695370370391174</v>
      </c>
      <c r="I181" s="54">
        <v>0.0834259259280063</v>
      </c>
      <c r="J181" s="55">
        <v>18.978912319171567</v>
      </c>
    </row>
    <row r="182" spans="1:10" ht="12.75">
      <c r="A182" s="31">
        <v>39</v>
      </c>
      <c r="B182" s="31">
        <v>8</v>
      </c>
      <c r="C182" s="31">
        <v>452</v>
      </c>
      <c r="D182" s="51" t="s">
        <v>246</v>
      </c>
      <c r="E182" s="31" t="s">
        <v>19</v>
      </c>
      <c r="F182" s="52" t="s">
        <v>112</v>
      </c>
      <c r="G182" s="53" t="s">
        <v>195</v>
      </c>
      <c r="H182" s="54">
        <v>0.4703472222245182</v>
      </c>
      <c r="I182" s="54">
        <v>0.08423611111340706</v>
      </c>
      <c r="J182" s="55">
        <v>18.796372629331046</v>
      </c>
    </row>
    <row r="183" spans="1:10" ht="12.75">
      <c r="A183" s="31">
        <v>40</v>
      </c>
      <c r="B183" s="31">
        <v>9</v>
      </c>
      <c r="C183" s="31">
        <v>416</v>
      </c>
      <c r="D183" s="51" t="s">
        <v>210</v>
      </c>
      <c r="E183" s="31" t="s">
        <v>19</v>
      </c>
      <c r="F183" s="52" t="s">
        <v>125</v>
      </c>
      <c r="G183" s="53" t="s">
        <v>195</v>
      </c>
      <c r="H183" s="54">
        <v>0.4704282407401479</v>
      </c>
      <c r="I183" s="54">
        <v>0.08431712962903676</v>
      </c>
      <c r="J183" s="55">
        <v>18.778311599308427</v>
      </c>
    </row>
    <row r="184" spans="1:10" ht="12.75">
      <c r="A184" s="31">
        <v>50</v>
      </c>
      <c r="B184" s="31">
        <v>10</v>
      </c>
      <c r="C184" s="31">
        <v>448</v>
      </c>
      <c r="D184" s="51" t="s">
        <v>242</v>
      </c>
      <c r="E184" s="31" t="s">
        <v>19</v>
      </c>
      <c r="F184" s="52" t="s">
        <v>99</v>
      </c>
      <c r="G184" s="53" t="s">
        <v>198</v>
      </c>
      <c r="H184" s="54">
        <v>0.4726041666654055</v>
      </c>
      <c r="I184" s="54">
        <v>0.08649305555429437</v>
      </c>
      <c r="J184" s="55">
        <v>18.30590124474705</v>
      </c>
    </row>
    <row r="185" spans="1:10" ht="12.75">
      <c r="A185" s="31">
        <v>51</v>
      </c>
      <c r="B185" s="31">
        <v>11</v>
      </c>
      <c r="C185" s="31">
        <v>441</v>
      </c>
      <c r="D185" s="51" t="s">
        <v>234</v>
      </c>
      <c r="E185" s="31" t="s">
        <v>19</v>
      </c>
      <c r="F185" s="52" t="s">
        <v>95</v>
      </c>
      <c r="G185" s="53" t="s">
        <v>195</v>
      </c>
      <c r="H185" s="54">
        <v>0.4737962962972233</v>
      </c>
      <c r="I185" s="54">
        <v>0.08768518518611218</v>
      </c>
      <c r="J185" s="55">
        <v>18.057022175099494</v>
      </c>
    </row>
    <row r="186" spans="1:10" ht="12.75">
      <c r="A186" s="31">
        <v>60</v>
      </c>
      <c r="B186" s="31">
        <v>12</v>
      </c>
      <c r="C186" s="31">
        <v>488</v>
      </c>
      <c r="D186" s="51" t="s">
        <v>284</v>
      </c>
      <c r="E186" s="31" t="s">
        <v>19</v>
      </c>
      <c r="F186" s="52" t="s">
        <v>127</v>
      </c>
      <c r="G186" s="53" t="s">
        <v>195</v>
      </c>
      <c r="H186" s="54">
        <v>0.47653935185371665</v>
      </c>
      <c r="I186" s="54">
        <v>0.09042824074260553</v>
      </c>
      <c r="J186" s="55">
        <v>17.50927940575694</v>
      </c>
    </row>
    <row r="187" spans="1:10" ht="12.75">
      <c r="A187" s="31">
        <v>64</v>
      </c>
      <c r="B187" s="31">
        <v>13</v>
      </c>
      <c r="C187" s="31">
        <v>436</v>
      </c>
      <c r="D187" s="51" t="s">
        <v>229</v>
      </c>
      <c r="E187" s="31" t="s">
        <v>19</v>
      </c>
      <c r="F187" s="52" t="s">
        <v>111</v>
      </c>
      <c r="G187" s="53" t="s">
        <v>193</v>
      </c>
      <c r="H187" s="54">
        <v>0.47719907407736173</v>
      </c>
      <c r="I187" s="54">
        <v>0.0910879629662506</v>
      </c>
      <c r="J187" s="55">
        <v>17.382465056551776</v>
      </c>
    </row>
    <row r="188" spans="1:10" ht="12.75">
      <c r="A188" s="31">
        <v>66</v>
      </c>
      <c r="B188" s="31">
        <v>14</v>
      </c>
      <c r="C188" s="31">
        <v>404</v>
      </c>
      <c r="D188" s="51" t="s">
        <v>197</v>
      </c>
      <c r="E188" s="31" t="s">
        <v>19</v>
      </c>
      <c r="F188" s="52" t="s">
        <v>96</v>
      </c>
      <c r="G188" s="53" t="s">
        <v>198</v>
      </c>
      <c r="H188" s="54">
        <v>0.47762731481634546</v>
      </c>
      <c r="I188" s="54">
        <v>0.09151620370523433</v>
      </c>
      <c r="J188" s="55">
        <v>17.301125584635386</v>
      </c>
    </row>
    <row r="189" spans="1:10" ht="12.75">
      <c r="A189" s="31">
        <v>84</v>
      </c>
      <c r="B189" s="31">
        <v>15</v>
      </c>
      <c r="C189" s="31">
        <v>470</v>
      </c>
      <c r="D189" s="51" t="s">
        <v>264</v>
      </c>
      <c r="E189" s="31" t="s">
        <v>19</v>
      </c>
      <c r="F189" s="52" t="s">
        <v>167</v>
      </c>
      <c r="G189" s="53" t="s">
        <v>195</v>
      </c>
      <c r="H189" s="54">
        <v>0.48951388888963265</v>
      </c>
      <c r="I189" s="54">
        <v>0.10340277777852153</v>
      </c>
      <c r="J189" s="55">
        <v>15.31229012749228</v>
      </c>
    </row>
    <row r="190" spans="1:10" ht="12.75">
      <c r="A190" s="31">
        <v>86</v>
      </c>
      <c r="B190" s="31">
        <v>16</v>
      </c>
      <c r="C190" s="31">
        <v>412</v>
      </c>
      <c r="D190" s="51" t="s">
        <v>204</v>
      </c>
      <c r="E190" s="31" t="s">
        <v>19</v>
      </c>
      <c r="F190" s="52" t="s">
        <v>125</v>
      </c>
      <c r="G190" s="53" t="s">
        <v>195</v>
      </c>
      <c r="H190" s="54">
        <v>0.489571759258979</v>
      </c>
      <c r="I190" s="54">
        <v>0.10346064814786787</v>
      </c>
      <c r="J190" s="55">
        <v>15.303725248950732</v>
      </c>
    </row>
    <row r="191" spans="1:10" ht="12.75">
      <c r="A191" s="31">
        <v>87</v>
      </c>
      <c r="B191" s="31">
        <v>17</v>
      </c>
      <c r="C191" s="31">
        <v>419</v>
      </c>
      <c r="D191" s="51" t="s">
        <v>213</v>
      </c>
      <c r="E191" s="31" t="s">
        <v>19</v>
      </c>
      <c r="F191" s="52" t="s">
        <v>155</v>
      </c>
      <c r="G191" s="53" t="s">
        <v>198</v>
      </c>
      <c r="H191" s="54">
        <v>0.48958333333118825</v>
      </c>
      <c r="I191" s="54">
        <v>0.10347222222007713</v>
      </c>
      <c r="J191" s="55">
        <v>15.30201342313602</v>
      </c>
    </row>
    <row r="192" spans="1:10" ht="12.75">
      <c r="A192" s="31">
        <v>88</v>
      </c>
      <c r="B192" s="31">
        <v>18</v>
      </c>
      <c r="C192" s="31">
        <v>515</v>
      </c>
      <c r="D192" s="51" t="s">
        <v>315</v>
      </c>
      <c r="E192" s="31" t="s">
        <v>19</v>
      </c>
      <c r="F192" s="52" t="s">
        <v>108</v>
      </c>
      <c r="G192" s="53" t="s">
        <v>195</v>
      </c>
      <c r="H192" s="54">
        <v>0.48958333333118825</v>
      </c>
      <c r="I192" s="54">
        <v>0.10347222222007713</v>
      </c>
      <c r="J192" s="55">
        <v>15.30201342313602</v>
      </c>
    </row>
    <row r="193" spans="1:10" ht="12.75">
      <c r="A193" s="31">
        <v>95</v>
      </c>
      <c r="B193" s="31">
        <v>19</v>
      </c>
      <c r="C193" s="31">
        <v>468</v>
      </c>
      <c r="D193" s="51" t="s">
        <v>262</v>
      </c>
      <c r="E193" s="31" t="s">
        <v>19</v>
      </c>
      <c r="F193" s="52" t="s">
        <v>96</v>
      </c>
      <c r="G193" s="53" t="s">
        <v>198</v>
      </c>
      <c r="H193" s="54">
        <v>0.48958333333118825</v>
      </c>
      <c r="I193" s="54">
        <v>0.10347222222007713</v>
      </c>
      <c r="J193" s="55">
        <v>15.30201342313602</v>
      </c>
    </row>
    <row r="194" spans="1:10" ht="12.75">
      <c r="A194" s="31">
        <v>98</v>
      </c>
      <c r="B194" s="31">
        <v>20</v>
      </c>
      <c r="C194" s="31">
        <v>455</v>
      </c>
      <c r="D194" s="51" t="s">
        <v>248</v>
      </c>
      <c r="E194" s="31" t="s">
        <v>19</v>
      </c>
      <c r="F194" s="52" t="s">
        <v>302</v>
      </c>
      <c r="G194" s="53" t="s">
        <v>195</v>
      </c>
      <c r="H194" s="54">
        <v>0.48958333333118825</v>
      </c>
      <c r="I194" s="54">
        <v>0.10347222222007713</v>
      </c>
      <c r="J194" s="55">
        <v>15.30201342313602</v>
      </c>
    </row>
    <row r="195" spans="1:10" ht="12.75">
      <c r="A195" s="31">
        <v>102</v>
      </c>
      <c r="B195" s="31">
        <v>21</v>
      </c>
      <c r="C195" s="31">
        <v>437</v>
      </c>
      <c r="D195" s="51" t="s">
        <v>230</v>
      </c>
      <c r="E195" s="31" t="s">
        <v>19</v>
      </c>
      <c r="F195" s="52" t="s">
        <v>95</v>
      </c>
      <c r="G195" s="53" t="s">
        <v>195</v>
      </c>
      <c r="H195" s="54">
        <v>0.48958333333118825</v>
      </c>
      <c r="I195" s="54">
        <v>0.10347222222007713</v>
      </c>
      <c r="J195" s="55">
        <v>15.30201342313602</v>
      </c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62" t="s">
        <v>329</v>
      </c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1:10" ht="12.75">
      <c r="A198" s="45">
        <v>16</v>
      </c>
      <c r="B198" s="45">
        <v>1</v>
      </c>
      <c r="C198" s="45">
        <v>456</v>
      </c>
      <c r="D198" s="46" t="s">
        <v>250</v>
      </c>
      <c r="E198" s="45" t="s">
        <v>20</v>
      </c>
      <c r="F198" s="47" t="s">
        <v>102</v>
      </c>
      <c r="G198" s="48" t="s">
        <v>193</v>
      </c>
      <c r="H198" s="49">
        <v>0.4643518518496421</v>
      </c>
      <c r="I198" s="49">
        <v>0.07824074073853099</v>
      </c>
      <c r="J198" s="50">
        <v>20.23668639110409</v>
      </c>
    </row>
    <row r="199" spans="1:10" ht="12.75">
      <c r="A199" s="45">
        <v>25</v>
      </c>
      <c r="B199" s="45">
        <v>2</v>
      </c>
      <c r="C199" s="45">
        <v>461</v>
      </c>
      <c r="D199" s="46" t="s">
        <v>255</v>
      </c>
      <c r="E199" s="45" t="s">
        <v>20</v>
      </c>
      <c r="F199" s="47" t="s">
        <v>170</v>
      </c>
      <c r="G199" s="48" t="s">
        <v>195</v>
      </c>
      <c r="H199" s="49">
        <v>0.46556712962774327</v>
      </c>
      <c r="I199" s="49">
        <v>0.07945601851663214</v>
      </c>
      <c r="J199" s="50">
        <v>19.927166788528446</v>
      </c>
    </row>
    <row r="200" spans="1:10" ht="12.75">
      <c r="A200" s="45">
        <v>27</v>
      </c>
      <c r="B200" s="45">
        <v>3</v>
      </c>
      <c r="C200" s="45">
        <v>415</v>
      </c>
      <c r="D200" s="46" t="s">
        <v>208</v>
      </c>
      <c r="E200" s="45" t="s">
        <v>20</v>
      </c>
      <c r="F200" s="47" t="s">
        <v>101</v>
      </c>
      <c r="G200" s="48" t="s">
        <v>193</v>
      </c>
      <c r="H200" s="49">
        <v>0.4659143518510973</v>
      </c>
      <c r="I200" s="49">
        <v>0.07980324073998618</v>
      </c>
      <c r="J200" s="50">
        <v>19.84046410461109</v>
      </c>
    </row>
    <row r="201" spans="1:10" ht="12.75">
      <c r="A201" s="31">
        <v>38</v>
      </c>
      <c r="B201" s="31">
        <v>4</v>
      </c>
      <c r="C201" s="31">
        <v>484</v>
      </c>
      <c r="D201" s="51" t="s">
        <v>280</v>
      </c>
      <c r="E201" s="31" t="s">
        <v>20</v>
      </c>
      <c r="F201" s="52" t="s">
        <v>170</v>
      </c>
      <c r="G201" s="53" t="s">
        <v>195</v>
      </c>
      <c r="H201" s="54">
        <v>0.4697916666700621</v>
      </c>
      <c r="I201" s="54">
        <v>0.08368055555895099</v>
      </c>
      <c r="J201" s="55">
        <v>18.921161824958393</v>
      </c>
    </row>
    <row r="202" spans="1:10" ht="12.75">
      <c r="A202" s="31">
        <v>42</v>
      </c>
      <c r="B202" s="31">
        <v>5</v>
      </c>
      <c r="C202" s="31">
        <v>486</v>
      </c>
      <c r="D202" s="51" t="s">
        <v>282</v>
      </c>
      <c r="E202" s="31" t="s">
        <v>20</v>
      </c>
      <c r="F202" s="52" t="s">
        <v>100</v>
      </c>
      <c r="G202" s="53" t="s">
        <v>193</v>
      </c>
      <c r="H202" s="54">
        <v>0.4711111111100763</v>
      </c>
      <c r="I202" s="54">
        <v>0.08499999999896518</v>
      </c>
      <c r="J202" s="55">
        <v>18.627450980618935</v>
      </c>
    </row>
    <row r="203" spans="1:10" ht="12.75">
      <c r="A203" s="31">
        <v>46</v>
      </c>
      <c r="B203" s="31">
        <v>6</v>
      </c>
      <c r="C203" s="31">
        <v>459</v>
      </c>
      <c r="D203" s="51" t="s">
        <v>253</v>
      </c>
      <c r="E203" s="31" t="s">
        <v>20</v>
      </c>
      <c r="F203" s="52" t="s">
        <v>170</v>
      </c>
      <c r="G203" s="53" t="s">
        <v>195</v>
      </c>
      <c r="H203" s="54">
        <v>0.47171296296437504</v>
      </c>
      <c r="I203" s="54">
        <v>0.08560185185326391</v>
      </c>
      <c r="J203" s="55">
        <v>18.496484585957734</v>
      </c>
    </row>
    <row r="204" spans="1:10" ht="12.75">
      <c r="A204" s="31">
        <v>48</v>
      </c>
      <c r="B204" s="31">
        <v>7</v>
      </c>
      <c r="C204" s="31">
        <v>499</v>
      </c>
      <c r="D204" s="51" t="s">
        <v>293</v>
      </c>
      <c r="E204" s="31" t="s">
        <v>20</v>
      </c>
      <c r="F204" s="52" t="s">
        <v>156</v>
      </c>
      <c r="G204" s="53" t="s">
        <v>193</v>
      </c>
      <c r="H204" s="54">
        <v>0.4718055555567844</v>
      </c>
      <c r="I204" s="54">
        <v>0.08569444444567326</v>
      </c>
      <c r="J204" s="55">
        <v>18.476499189362286</v>
      </c>
    </row>
    <row r="205" spans="1:10" ht="12.75">
      <c r="A205" s="31">
        <v>49</v>
      </c>
      <c r="B205" s="31">
        <v>8</v>
      </c>
      <c r="C205" s="31">
        <v>498</v>
      </c>
      <c r="D205" s="51" t="s">
        <v>292</v>
      </c>
      <c r="E205" s="31" t="s">
        <v>20</v>
      </c>
      <c r="F205" s="52" t="s">
        <v>108</v>
      </c>
      <c r="G205" s="53" t="s">
        <v>195</v>
      </c>
      <c r="H205" s="54">
        <v>0.4720601851877291</v>
      </c>
      <c r="I205" s="54">
        <v>0.08594907407661795</v>
      </c>
      <c r="J205" s="55">
        <v>18.421761378393626</v>
      </c>
    </row>
    <row r="206" spans="1:10" ht="12.75">
      <c r="A206" s="31">
        <v>56</v>
      </c>
      <c r="B206" s="31">
        <v>9</v>
      </c>
      <c r="C206" s="31">
        <v>449</v>
      </c>
      <c r="D206" s="51" t="s">
        <v>243</v>
      </c>
      <c r="E206" s="31" t="s">
        <v>20</v>
      </c>
      <c r="F206" s="52" t="s">
        <v>101</v>
      </c>
      <c r="G206" s="53" t="s">
        <v>193</v>
      </c>
      <c r="H206" s="54">
        <v>0.47585648148378823</v>
      </c>
      <c r="I206" s="54">
        <v>0.0897453703726771</v>
      </c>
      <c r="J206" s="55">
        <v>17.642507092659766</v>
      </c>
    </row>
    <row r="207" spans="1:10" ht="12.75">
      <c r="A207" s="31">
        <v>77</v>
      </c>
      <c r="B207" s="31">
        <v>10</v>
      </c>
      <c r="C207" s="31">
        <v>431</v>
      </c>
      <c r="D207" s="51" t="s">
        <v>224</v>
      </c>
      <c r="E207" s="31" t="s">
        <v>20</v>
      </c>
      <c r="F207" s="52" t="s">
        <v>96</v>
      </c>
      <c r="G207" s="53" t="s">
        <v>198</v>
      </c>
      <c r="H207" s="54">
        <v>0.4893171296280343</v>
      </c>
      <c r="I207" s="54">
        <v>0.10320601851692318</v>
      </c>
      <c r="J207" s="55">
        <v>15.341482561636719</v>
      </c>
    </row>
    <row r="208" spans="1:10" ht="12.75">
      <c r="A208" s="31">
        <v>79</v>
      </c>
      <c r="B208" s="31">
        <v>11</v>
      </c>
      <c r="C208" s="31">
        <v>430</v>
      </c>
      <c r="D208" s="51" t="s">
        <v>223</v>
      </c>
      <c r="E208" s="31" t="s">
        <v>20</v>
      </c>
      <c r="F208" s="52" t="s">
        <v>100</v>
      </c>
      <c r="G208" s="53" t="s">
        <v>198</v>
      </c>
      <c r="H208" s="54">
        <v>0.48937499999738066</v>
      </c>
      <c r="I208" s="54">
        <v>0.10326388888626953</v>
      </c>
      <c r="J208" s="55">
        <v>15.332885003751404</v>
      </c>
    </row>
    <row r="209" spans="1:10" ht="12.75">
      <c r="A209" s="31">
        <v>82</v>
      </c>
      <c r="B209" s="31">
        <v>12</v>
      </c>
      <c r="C209" s="31">
        <v>432</v>
      </c>
      <c r="D209" s="51" t="s">
        <v>225</v>
      </c>
      <c r="E209" s="31" t="s">
        <v>20</v>
      </c>
      <c r="F209" s="52" t="s">
        <v>111</v>
      </c>
      <c r="G209" s="53" t="s">
        <v>193</v>
      </c>
      <c r="H209" s="54">
        <v>0.4894560185202863</v>
      </c>
      <c r="I209" s="54">
        <v>0.10334490740917518</v>
      </c>
      <c r="J209" s="55">
        <v>15.3208645982372</v>
      </c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">
      <c r="A211" s="61" t="s">
        <v>335</v>
      </c>
      <c r="B211" s="61"/>
      <c r="C211" s="61"/>
      <c r="D211" s="61"/>
      <c r="E211" s="61"/>
      <c r="F211" s="61"/>
      <c r="G211" s="61"/>
      <c r="H211" s="61"/>
      <c r="I211" s="61"/>
      <c r="J211" s="61"/>
    </row>
    <row r="212" spans="1:11" ht="12.75">
      <c r="A212" s="56" t="s">
        <v>6</v>
      </c>
      <c r="B212" s="56" t="s">
        <v>70</v>
      </c>
      <c r="C212" s="56" t="s">
        <v>55</v>
      </c>
      <c r="D212" s="56" t="s">
        <v>10</v>
      </c>
      <c r="E212" s="56" t="s">
        <v>11</v>
      </c>
      <c r="F212" s="56" t="s">
        <v>5</v>
      </c>
      <c r="G212" s="56" t="s">
        <v>56</v>
      </c>
      <c r="H212" s="57" t="s">
        <v>49</v>
      </c>
      <c r="I212" s="56" t="s">
        <v>1</v>
      </c>
      <c r="J212" s="56" t="s">
        <v>3</v>
      </c>
      <c r="K212" s="5"/>
    </row>
    <row r="213" spans="1:10" ht="12.75">
      <c r="A213" s="45">
        <v>1</v>
      </c>
      <c r="B213" s="45">
        <v>1</v>
      </c>
      <c r="C213" s="45">
        <v>596</v>
      </c>
      <c r="D213" s="46" t="s">
        <v>279</v>
      </c>
      <c r="E213" s="45" t="s">
        <v>65</v>
      </c>
      <c r="F213" s="47" t="s">
        <v>115</v>
      </c>
      <c r="G213" s="48" t="s">
        <v>193</v>
      </c>
      <c r="H213" s="49">
        <v>0.43368055555555557</v>
      </c>
      <c r="I213" s="49">
        <v>0.04756944444444444</v>
      </c>
      <c r="J213" s="50">
        <v>21.02189781021898</v>
      </c>
    </row>
    <row r="214" spans="1:10" ht="12.75">
      <c r="A214" s="45">
        <v>2</v>
      </c>
      <c r="B214" s="45">
        <v>1</v>
      </c>
      <c r="C214" s="45">
        <v>595</v>
      </c>
      <c r="D214" s="46" t="s">
        <v>288</v>
      </c>
      <c r="E214" s="45" t="s">
        <v>78</v>
      </c>
      <c r="F214" s="47" t="s">
        <v>94</v>
      </c>
      <c r="G214" s="48" t="s">
        <v>195</v>
      </c>
      <c r="H214" s="49">
        <v>0.44305555555555554</v>
      </c>
      <c r="I214" s="49">
        <v>0.05694444444444441</v>
      </c>
      <c r="J214" s="50">
        <v>17.56097560975611</v>
      </c>
    </row>
    <row r="215" spans="1:10" ht="12.75">
      <c r="A215" s="45">
        <v>3</v>
      </c>
      <c r="B215" s="45">
        <v>2</v>
      </c>
      <c r="C215" s="45">
        <v>599</v>
      </c>
      <c r="D215" s="46" t="s">
        <v>207</v>
      </c>
      <c r="E215" s="45" t="s">
        <v>65</v>
      </c>
      <c r="F215" s="47" t="s">
        <v>122</v>
      </c>
      <c r="G215" s="48" t="s">
        <v>195</v>
      </c>
      <c r="H215" s="49">
        <v>0.44375</v>
      </c>
      <c r="I215" s="49">
        <v>0.05763888888888885</v>
      </c>
      <c r="J215" s="50">
        <v>17.34939759036146</v>
      </c>
    </row>
    <row r="216" spans="1:10" ht="12.75">
      <c r="A216" s="31">
        <v>4</v>
      </c>
      <c r="B216" s="31">
        <v>3</v>
      </c>
      <c r="C216" s="31">
        <v>600</v>
      </c>
      <c r="D216" s="51" t="s">
        <v>205</v>
      </c>
      <c r="E216" s="31" t="s">
        <v>65</v>
      </c>
      <c r="F216" s="52" t="s">
        <v>165</v>
      </c>
      <c r="G216" s="53" t="s">
        <v>193</v>
      </c>
      <c r="H216" s="54">
        <v>0.4486111111111111</v>
      </c>
      <c r="I216" s="54">
        <v>0.0625</v>
      </c>
      <c r="J216" s="55">
        <v>16</v>
      </c>
    </row>
    <row r="217" spans="1:10" ht="12.75">
      <c r="A217" s="31">
        <v>5</v>
      </c>
      <c r="B217" s="31">
        <v>2</v>
      </c>
      <c r="C217" s="31">
        <v>579</v>
      </c>
      <c r="D217" s="51" t="s">
        <v>322</v>
      </c>
      <c r="E217" s="31" t="s">
        <v>78</v>
      </c>
      <c r="F217" s="52" t="s">
        <v>324</v>
      </c>
      <c r="G217" s="53" t="s">
        <v>195</v>
      </c>
      <c r="H217" s="54">
        <v>0.45</v>
      </c>
      <c r="I217" s="54">
        <v>0.06388888888888888</v>
      </c>
      <c r="J217" s="55">
        <v>15.65217391304348</v>
      </c>
    </row>
    <row r="218" spans="1:10" ht="12.75">
      <c r="A218" s="31">
        <v>6</v>
      </c>
      <c r="B218" s="31">
        <v>1</v>
      </c>
      <c r="C218" s="31">
        <v>598</v>
      </c>
      <c r="D218" s="51" t="s">
        <v>209</v>
      </c>
      <c r="E218" s="31" t="s">
        <v>91</v>
      </c>
      <c r="F218" s="52" t="s">
        <v>125</v>
      </c>
      <c r="G218" s="53" t="s">
        <v>195</v>
      </c>
      <c r="H218" s="54">
        <v>0.46521990740740743</v>
      </c>
      <c r="I218" s="54">
        <v>0.0791087962962963</v>
      </c>
      <c r="J218" s="55">
        <v>12.640819312362838</v>
      </c>
    </row>
    <row r="219" spans="1:10" ht="12.75">
      <c r="A219" s="31">
        <v>7</v>
      </c>
      <c r="B219" s="31">
        <v>3</v>
      </c>
      <c r="C219" s="31">
        <v>597</v>
      </c>
      <c r="D219" s="51" t="s">
        <v>240</v>
      </c>
      <c r="E219" s="31" t="s">
        <v>78</v>
      </c>
      <c r="F219" s="52" t="s">
        <v>94</v>
      </c>
      <c r="G219" s="53" t="s">
        <v>195</v>
      </c>
      <c r="H219" s="54">
        <v>0.4708333333333334</v>
      </c>
      <c r="I219" s="54">
        <v>0.08472222222222225</v>
      </c>
      <c r="J219" s="55">
        <v>11.803278688524586</v>
      </c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">
      <c r="A221" s="61" t="s">
        <v>336</v>
      </c>
      <c r="B221" s="61"/>
      <c r="C221" s="61"/>
      <c r="D221" s="61"/>
      <c r="E221" s="61"/>
      <c r="F221" s="61"/>
      <c r="G221" s="61"/>
      <c r="H221" s="61"/>
      <c r="I221" s="61"/>
      <c r="J221" s="61"/>
    </row>
    <row r="222" spans="1:10" ht="12.75">
      <c r="A222" s="56" t="s">
        <v>6</v>
      </c>
      <c r="B222" s="56" t="s">
        <v>70</v>
      </c>
      <c r="C222" s="56" t="s">
        <v>55</v>
      </c>
      <c r="D222" s="56" t="s">
        <v>10</v>
      </c>
      <c r="E222" s="56" t="s">
        <v>11</v>
      </c>
      <c r="F222" s="56" t="s">
        <v>5</v>
      </c>
      <c r="G222" s="56" t="s">
        <v>56</v>
      </c>
      <c r="H222" s="57" t="s">
        <v>49</v>
      </c>
      <c r="I222" s="56" t="s">
        <v>1</v>
      </c>
      <c r="J222" s="56" t="s">
        <v>3</v>
      </c>
    </row>
    <row r="223" spans="1:10" ht="12.75">
      <c r="A223" s="62" t="s">
        <v>330</v>
      </c>
      <c r="B223" s="62"/>
      <c r="C223" s="62"/>
      <c r="D223" s="62"/>
      <c r="E223" s="62"/>
      <c r="F223" s="62"/>
      <c r="G223" s="62"/>
      <c r="H223" s="62"/>
      <c r="I223" s="62"/>
      <c r="J223" s="62"/>
    </row>
    <row r="224" spans="1:10" ht="12.75">
      <c r="A224" s="45">
        <v>6</v>
      </c>
      <c r="B224" s="45">
        <v>1</v>
      </c>
      <c r="C224" s="45">
        <v>598</v>
      </c>
      <c r="D224" s="46" t="s">
        <v>209</v>
      </c>
      <c r="E224" s="45" t="s">
        <v>91</v>
      </c>
      <c r="F224" s="47" t="s">
        <v>125</v>
      </c>
      <c r="G224" s="48" t="s">
        <v>195</v>
      </c>
      <c r="H224" s="49">
        <v>0.46521990740740743</v>
      </c>
      <c r="I224" s="49">
        <v>0.0791087962962963</v>
      </c>
      <c r="J224" s="50">
        <v>12.640819312362838</v>
      </c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62" t="s">
        <v>331</v>
      </c>
      <c r="B226" s="62"/>
      <c r="C226" s="62"/>
      <c r="D226" s="62"/>
      <c r="E226" s="62"/>
      <c r="F226" s="62"/>
      <c r="G226" s="62"/>
      <c r="H226" s="62"/>
      <c r="I226" s="62"/>
      <c r="J226" s="62"/>
    </row>
    <row r="227" spans="1:10" ht="12.75">
      <c r="A227" s="45">
        <v>1</v>
      </c>
      <c r="B227" s="45">
        <v>1</v>
      </c>
      <c r="C227" s="45">
        <v>596</v>
      </c>
      <c r="D227" s="46" t="s">
        <v>279</v>
      </c>
      <c r="E227" s="45" t="s">
        <v>65</v>
      </c>
      <c r="F227" s="47" t="s">
        <v>115</v>
      </c>
      <c r="G227" s="48" t="s">
        <v>193</v>
      </c>
      <c r="H227" s="49">
        <v>0.43368055555555557</v>
      </c>
      <c r="I227" s="49">
        <v>0.04756944444444444</v>
      </c>
      <c r="J227" s="50">
        <v>21.02189781021898</v>
      </c>
    </row>
    <row r="228" spans="1:10" ht="12.75">
      <c r="A228" s="45">
        <v>3</v>
      </c>
      <c r="B228" s="45">
        <v>2</v>
      </c>
      <c r="C228" s="45">
        <v>599</v>
      </c>
      <c r="D228" s="46" t="s">
        <v>207</v>
      </c>
      <c r="E228" s="45" t="s">
        <v>65</v>
      </c>
      <c r="F228" s="47" t="s">
        <v>122</v>
      </c>
      <c r="G228" s="48" t="s">
        <v>195</v>
      </c>
      <c r="H228" s="49">
        <v>0.44375</v>
      </c>
      <c r="I228" s="49">
        <v>0.05763888888888885</v>
      </c>
      <c r="J228" s="50">
        <v>17.34939759036146</v>
      </c>
    </row>
    <row r="229" spans="1:10" ht="12.75">
      <c r="A229" s="45">
        <v>4</v>
      </c>
      <c r="B229" s="45">
        <v>3</v>
      </c>
      <c r="C229" s="45">
        <v>600</v>
      </c>
      <c r="D229" s="46" t="s">
        <v>205</v>
      </c>
      <c r="E229" s="45" t="s">
        <v>65</v>
      </c>
      <c r="F229" s="47" t="s">
        <v>165</v>
      </c>
      <c r="G229" s="48" t="s">
        <v>193</v>
      </c>
      <c r="H229" s="49">
        <v>0.4486111111111111</v>
      </c>
      <c r="I229" s="49">
        <v>0.0625</v>
      </c>
      <c r="J229" s="50">
        <v>16</v>
      </c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62" t="s">
        <v>332</v>
      </c>
      <c r="B231" s="62"/>
      <c r="C231" s="62"/>
      <c r="D231" s="62"/>
      <c r="E231" s="62"/>
      <c r="F231" s="62"/>
      <c r="G231" s="62"/>
      <c r="H231" s="62"/>
      <c r="I231" s="62"/>
      <c r="J231" s="62"/>
    </row>
    <row r="232" spans="1:10" ht="12.75">
      <c r="A232" s="45">
        <v>2</v>
      </c>
      <c r="B232" s="45">
        <v>1</v>
      </c>
      <c r="C232" s="45">
        <v>595</v>
      </c>
      <c r="D232" s="46" t="s">
        <v>288</v>
      </c>
      <c r="E232" s="45" t="s">
        <v>78</v>
      </c>
      <c r="F232" s="47" t="s">
        <v>94</v>
      </c>
      <c r="G232" s="48" t="s">
        <v>195</v>
      </c>
      <c r="H232" s="49">
        <v>0.44305555555555554</v>
      </c>
      <c r="I232" s="49">
        <v>0.05694444444444441</v>
      </c>
      <c r="J232" s="50">
        <v>17.56097560975611</v>
      </c>
    </row>
    <row r="233" spans="1:10" ht="12.75">
      <c r="A233" s="45">
        <v>5</v>
      </c>
      <c r="B233" s="45">
        <v>2</v>
      </c>
      <c r="C233" s="45">
        <v>579</v>
      </c>
      <c r="D233" s="46" t="s">
        <v>322</v>
      </c>
      <c r="E233" s="45" t="s">
        <v>78</v>
      </c>
      <c r="F233" s="47" t="s">
        <v>324</v>
      </c>
      <c r="G233" s="48" t="s">
        <v>195</v>
      </c>
      <c r="H233" s="49">
        <v>0.45</v>
      </c>
      <c r="I233" s="49">
        <v>0.06388888888888888</v>
      </c>
      <c r="J233" s="50">
        <v>15.65217391304348</v>
      </c>
    </row>
    <row r="234" spans="1:10" ht="12.75">
      <c r="A234" s="45">
        <v>7</v>
      </c>
      <c r="B234" s="45">
        <v>3</v>
      </c>
      <c r="C234" s="45">
        <v>597</v>
      </c>
      <c r="D234" s="46" t="s">
        <v>240</v>
      </c>
      <c r="E234" s="45" t="s">
        <v>78</v>
      </c>
      <c r="F234" s="47" t="s">
        <v>94</v>
      </c>
      <c r="G234" s="48" t="s">
        <v>195</v>
      </c>
      <c r="H234" s="49">
        <v>0.4708333333333334</v>
      </c>
      <c r="I234" s="49">
        <v>0.08472222222222225</v>
      </c>
      <c r="J234" s="50">
        <v>11.803278688524586</v>
      </c>
    </row>
    <row r="235" spans="1:10" ht="12.75">
      <c r="A235" s="31"/>
      <c r="B235" s="31"/>
      <c r="C235" s="31"/>
      <c r="D235" s="51"/>
      <c r="E235" s="31"/>
      <c r="F235" s="52"/>
      <c r="G235" s="53"/>
      <c r="H235" s="54"/>
      <c r="I235" s="54"/>
      <c r="J235" s="55"/>
    </row>
    <row r="236" spans="1:10" ht="12.75">
      <c r="A236" s="31"/>
      <c r="B236" s="31"/>
      <c r="C236" s="31"/>
      <c r="D236" s="58" t="s">
        <v>338</v>
      </c>
      <c r="E236" s="31"/>
      <c r="F236" s="52"/>
      <c r="G236" s="53"/>
      <c r="H236" s="54"/>
      <c r="I236" s="54"/>
      <c r="J236" s="55"/>
    </row>
    <row r="237" spans="1:10" ht="12.75">
      <c r="A237" s="31"/>
      <c r="B237" s="31"/>
      <c r="C237" s="31" t="s">
        <v>339</v>
      </c>
      <c r="D237" s="51" t="s">
        <v>340</v>
      </c>
      <c r="E237" s="31">
        <v>13</v>
      </c>
      <c r="F237" s="52"/>
      <c r="G237" s="53"/>
      <c r="H237" s="54"/>
      <c r="I237" s="54"/>
      <c r="J237" s="55"/>
    </row>
    <row r="238" spans="1:10" ht="12.75">
      <c r="A238" s="31"/>
      <c r="B238" s="31"/>
      <c r="C238" s="31" t="s">
        <v>341</v>
      </c>
      <c r="D238" s="51" t="s">
        <v>95</v>
      </c>
      <c r="E238" s="31">
        <v>9</v>
      </c>
      <c r="F238" s="52"/>
      <c r="G238" s="53"/>
      <c r="H238" s="54"/>
      <c r="I238" s="54"/>
      <c r="J238" s="55"/>
    </row>
    <row r="239" spans="1:10" ht="12.75">
      <c r="A239" s="31"/>
      <c r="B239" s="31"/>
      <c r="C239" s="31" t="s">
        <v>342</v>
      </c>
      <c r="D239" s="51" t="s">
        <v>94</v>
      </c>
      <c r="E239" s="31">
        <v>7</v>
      </c>
      <c r="F239" s="52"/>
      <c r="G239" s="53"/>
      <c r="H239" s="54"/>
      <c r="I239" s="54"/>
      <c r="J239" s="55"/>
    </row>
    <row r="240" spans="1:10" ht="12.75">
      <c r="A240" s="31"/>
      <c r="B240" s="31"/>
      <c r="C240" s="31" t="s">
        <v>343</v>
      </c>
      <c r="D240" s="51" t="s">
        <v>344</v>
      </c>
      <c r="E240" s="31">
        <v>6</v>
      </c>
      <c r="F240" s="52"/>
      <c r="G240" s="53"/>
      <c r="H240" s="54"/>
      <c r="I240" s="54"/>
      <c r="J240" s="55"/>
    </row>
    <row r="241" spans="1:10" ht="12.75">
      <c r="A241" s="31"/>
      <c r="B241" s="31"/>
      <c r="C241" s="31"/>
      <c r="D241" s="51"/>
      <c r="E241" s="31"/>
      <c r="F241" s="52"/>
      <c r="G241" s="53"/>
      <c r="H241" s="54"/>
      <c r="I241" s="54"/>
      <c r="J241" s="55"/>
    </row>
    <row r="242" spans="1:10" ht="12.75">
      <c r="A242" s="12"/>
      <c r="B242" s="12" t="s">
        <v>346</v>
      </c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 t="s">
        <v>337</v>
      </c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0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1:10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1:10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1:10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1:10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1:10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1:10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1:10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1:10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1:10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1:1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1:10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1:10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1:10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1:10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1:10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1:10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1:10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1:10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1:10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1:10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1:10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1:10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1:10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1:10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1:10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1:10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1:10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1:10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1:10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1:10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1:10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1:10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1:10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1:10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1:10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1:10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1:10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1:10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1:10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1:10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1:10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1:10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1:10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1:10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1:10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1:10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1:10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1:10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1:10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1:10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1:10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1:10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1:10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1:10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1:10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1:10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1:10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1:10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1:10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1:10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1:10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1:10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1:10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1:10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1:10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1:10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1:10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1:10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1:10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1:10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1:10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1:10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1:10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1:10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1:10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1:10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1:10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1:10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1:10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1:10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1:10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1:10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1:10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1:10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1:10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1:10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1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1:1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1:1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1:1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1:1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1:1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1:1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1:1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1:1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1:1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1:1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1:1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1:1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1:1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1:1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1:1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1:1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1:1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1:1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1:1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1:1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1:1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1:1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1:10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1:10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1:10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1:10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1:10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1:10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1:10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1:10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1:10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1:10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1:10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1:10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1:10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1:10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1:10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1:10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1:10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1:10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1:10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1:10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1:10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1:10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1:10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1:10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1:10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1:10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1:10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1:10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1:10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1:10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1:10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1:10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1:10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1:10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1:10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1:10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1:10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1:10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1:10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1:10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1:10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1:10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1:10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1:10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1:10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1:10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1:10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1:10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0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1:10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1:10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1:10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1:10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1:10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1:10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1:10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1:10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1:10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1:10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1:10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1:10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1:10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1:10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1:10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1:10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1:10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1:10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1:10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1:10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1:10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1:10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1:10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1:10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1:10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1:10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1:10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1:10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1:10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1:10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1:10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1:10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1:10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1:10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1:10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1:10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1:10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1:10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1:10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1:10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1:10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1:10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1:10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1:10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1:10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1:10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1:10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1:10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1:10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1:10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1:10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1:10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1:10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1:10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1:10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1:10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1:10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1:10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1:10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1:10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1:10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1:10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1:10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1:10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1:10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1:10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1:10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1:10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1:10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1:10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1:10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1:10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1:10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1:10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1:10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1:10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1:10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1:10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1:10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1:10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1:10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1:10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1:10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1:10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1:10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1:10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1:10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1:10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1:10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1:10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1:10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1:10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1:10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1:10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1:10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1:10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1:10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1:10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1:10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1:10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1:10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1:10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1:10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1:10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1:10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1:10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1:10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1:10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1:10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1:10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1:10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1:10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1:10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1:10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1:10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1:10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1:10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1:10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1:10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1:10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1:10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1:10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1:10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1:10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1:10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1:10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1:10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1:10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1:10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1:10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1:10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1:10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1:10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1:10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1:10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1:10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1:10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1:10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1:10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1:10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1:10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1:10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1:10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1:10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1:10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1:10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1:10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1:10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1:10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1:10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1:10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1:10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1:10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1:10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1:10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1:10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1:10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1:10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1:10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1:10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1:10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1:10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1:10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1:10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1:10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1:10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1:10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1:10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1:10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1:10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1:10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1:10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1:10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1:10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1:10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1:10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1:10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1:10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1:10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1:10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1:10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1:10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1:10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1:10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1:10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1:10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1:10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1:10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1:10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1:10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1:10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1:10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1:10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1:10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1:10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1:10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1:10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1:10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1:10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1:10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1:10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1:10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1:10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1:10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1:10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1:10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1:10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1:10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1:10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1:10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1:10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1:10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1:10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1:10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1:10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1:10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1:10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1:10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1:10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1:10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1:10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1:10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1:10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1:10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1:10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1:10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1:10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1:10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1:10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1:10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1:10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1:10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1:10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1:10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1:10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1:10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1:10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1:10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1:10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1:10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1:10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1:10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1:10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1:10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1:10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1:10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1:10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1:10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1:10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1:10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1:10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1:10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1:10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1:10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1:10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1:10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1:10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1:10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1:10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1:10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1:10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1:10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1:10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1:10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1:10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1:10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1:10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1:10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1:10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1:10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1:10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1:10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1:10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1:10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1:10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1:10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1:10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1:10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1:10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1:10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1:10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1:10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1:10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1:10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1:10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1:10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1:10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1:10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1:10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1:10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1:10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1:10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1:10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1:10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1:10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1:10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1:10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1:10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1:10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1:10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1:10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1:10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1:10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1:10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1:10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1:10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1:10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1:10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1:10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1:10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1:10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1:10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1:10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1:10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1:10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1:10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1:10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1:10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1:10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1:10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1:10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1:10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1:10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1:10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1:10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1:10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1:10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1:10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1:10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1:10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1:10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1:10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1:10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1:10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1:10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1:10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1:10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1:10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1:10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1:10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1:10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1:10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1:10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1:10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1:10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1:10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1:10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1:10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1:10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1:10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1:10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1:10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1:10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1:10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1:10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1:10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1:10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1:10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1:10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1:10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1:10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1:10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1:10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1:10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1:10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</row>
    <row r="954" spans="1:10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</row>
    <row r="955" spans="1:10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</row>
    <row r="956" spans="1:10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</row>
    <row r="957" spans="1:10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</row>
    <row r="958" spans="1:10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</row>
    <row r="959" spans="1:10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</row>
    <row r="960" spans="1:10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</row>
    <row r="961" spans="1:10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</row>
    <row r="962" spans="1:10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</row>
    <row r="963" spans="1:10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</row>
    <row r="964" spans="1:10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</row>
    <row r="965" spans="1:10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</row>
    <row r="966" spans="1:10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</row>
    <row r="967" spans="1:10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</row>
    <row r="968" spans="1:10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</row>
    <row r="969" spans="1:10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</row>
    <row r="970" spans="1:10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</row>
    <row r="971" spans="1:10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</row>
    <row r="972" spans="1:10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</row>
    <row r="973" spans="1:10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1:10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</row>
    <row r="975" spans="1:10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</row>
    <row r="976" spans="1:10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</row>
    <row r="977" spans="1:10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</row>
    <row r="978" spans="1:10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</row>
    <row r="979" spans="1:10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</row>
    <row r="980" spans="1:10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</row>
    <row r="981" spans="1:10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</row>
    <row r="982" spans="1:10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</row>
    <row r="983" spans="1:10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</row>
    <row r="984" spans="1:10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</row>
    <row r="985" spans="1:10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</row>
    <row r="986" spans="1:10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</row>
    <row r="987" spans="1:10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</row>
    <row r="988" spans="1:10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</row>
    <row r="989" spans="1:10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</row>
    <row r="990" spans="1:10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</row>
    <row r="991" spans="1:10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</row>
  </sheetData>
  <mergeCells count="12">
    <mergeCell ref="A4:J4"/>
    <mergeCell ref="A103:J103"/>
    <mergeCell ref="A105:J105"/>
    <mergeCell ref="A121:J121"/>
    <mergeCell ref="A143:J143"/>
    <mergeCell ref="A174:J174"/>
    <mergeCell ref="A197:J197"/>
    <mergeCell ref="A211:J211"/>
    <mergeCell ref="A221:J221"/>
    <mergeCell ref="A223:J223"/>
    <mergeCell ref="A226:J226"/>
    <mergeCell ref="A231:J231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5" r:id="rId2"/>
  <rowBreaks count="2" manualBreakCount="2">
    <brk id="50" max="255" man="1"/>
    <brk id="10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43"/>
  <sheetViews>
    <sheetView workbookViewId="0" topLeftCell="A1">
      <selection activeCell="B7" sqref="B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25.140625" style="0" bestFit="1" customWidth="1"/>
    <col min="5" max="5" width="7.421875" style="0" bestFit="1" customWidth="1"/>
  </cols>
  <sheetData>
    <row r="1" s="6" customFormat="1" ht="57" customHeight="1"/>
    <row r="4" spans="1:5" ht="15">
      <c r="A4" s="63" t="s">
        <v>41</v>
      </c>
      <c r="B4" s="63"/>
      <c r="C4" s="63"/>
      <c r="D4" s="63"/>
      <c r="E4" s="63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64" t="s">
        <v>325</v>
      </c>
      <c r="B6" s="64"/>
      <c r="C6" s="64"/>
      <c r="D6" s="64"/>
      <c r="E6" s="64"/>
    </row>
    <row r="7" spans="1:5" ht="12.75">
      <c r="A7" s="9">
        <v>75</v>
      </c>
      <c r="B7" s="10" t="s">
        <v>319</v>
      </c>
      <c r="C7" s="9" t="s">
        <v>16</v>
      </c>
      <c r="D7" s="11" t="s">
        <v>96</v>
      </c>
      <c r="E7" s="31" t="s">
        <v>198</v>
      </c>
    </row>
    <row r="8" spans="1:5" ht="12.75">
      <c r="A8" s="9">
        <v>410</v>
      </c>
      <c r="B8" s="10" t="s">
        <v>202</v>
      </c>
      <c r="C8" s="9" t="s">
        <v>16</v>
      </c>
      <c r="D8" s="11" t="s">
        <v>158</v>
      </c>
      <c r="E8" s="31" t="s">
        <v>203</v>
      </c>
    </row>
    <row r="9" spans="1:5" ht="12.75">
      <c r="A9" s="9">
        <v>414</v>
      </c>
      <c r="B9" s="10" t="s">
        <v>206</v>
      </c>
      <c r="C9" s="9" t="s">
        <v>16</v>
      </c>
      <c r="D9" s="11" t="s">
        <v>154</v>
      </c>
      <c r="E9" s="31" t="s">
        <v>203</v>
      </c>
    </row>
    <row r="10" spans="1:5" ht="12.75">
      <c r="A10" s="9">
        <v>423</v>
      </c>
      <c r="B10" s="10" t="s">
        <v>216</v>
      </c>
      <c r="C10" s="9" t="s">
        <v>16</v>
      </c>
      <c r="D10" s="11" t="s">
        <v>161</v>
      </c>
      <c r="E10" s="31" t="s">
        <v>195</v>
      </c>
    </row>
    <row r="11" spans="1:5" ht="12.75">
      <c r="A11" s="9">
        <v>424</v>
      </c>
      <c r="B11" s="10" t="s">
        <v>217</v>
      </c>
      <c r="C11" s="9" t="s">
        <v>16</v>
      </c>
      <c r="D11" s="11" t="s">
        <v>161</v>
      </c>
      <c r="E11" s="31" t="s">
        <v>195</v>
      </c>
    </row>
    <row r="12" spans="1:5" ht="12.75">
      <c r="A12" s="9">
        <v>433</v>
      </c>
      <c r="B12" s="10" t="s">
        <v>226</v>
      </c>
      <c r="C12" s="9" t="s">
        <v>16</v>
      </c>
      <c r="D12" s="11" t="s">
        <v>111</v>
      </c>
      <c r="E12" s="31" t="s">
        <v>193</v>
      </c>
    </row>
    <row r="13" spans="1:5" ht="12.75">
      <c r="A13" s="9">
        <v>434</v>
      </c>
      <c r="B13" s="10" t="s">
        <v>227</v>
      </c>
      <c r="C13" s="9" t="s">
        <v>16</v>
      </c>
      <c r="D13" s="11" t="s">
        <v>111</v>
      </c>
      <c r="E13" s="31" t="s">
        <v>193</v>
      </c>
    </row>
    <row r="14" spans="1:5" ht="12.75">
      <c r="A14" s="9">
        <v>440</v>
      </c>
      <c r="B14" s="10" t="s">
        <v>233</v>
      </c>
      <c r="C14" s="9" t="s">
        <v>16</v>
      </c>
      <c r="D14" s="11" t="s">
        <v>161</v>
      </c>
      <c r="E14" s="31" t="s">
        <v>195</v>
      </c>
    </row>
    <row r="15" spans="1:5" ht="12.75">
      <c r="A15" s="9">
        <v>460</v>
      </c>
      <c r="B15" s="10" t="s">
        <v>254</v>
      </c>
      <c r="C15" s="9" t="s">
        <v>16</v>
      </c>
      <c r="D15" s="11" t="s">
        <v>189</v>
      </c>
      <c r="E15" s="31" t="s">
        <v>195</v>
      </c>
    </row>
    <row r="16" spans="1:5" ht="12.75">
      <c r="A16" s="9">
        <v>463</v>
      </c>
      <c r="B16" s="10" t="s">
        <v>257</v>
      </c>
      <c r="C16" s="9" t="s">
        <v>16</v>
      </c>
      <c r="D16" s="11" t="s">
        <v>100</v>
      </c>
      <c r="E16" s="31" t="s">
        <v>198</v>
      </c>
    </row>
    <row r="17" spans="1:5" ht="12.75">
      <c r="A17" s="9">
        <v>467</v>
      </c>
      <c r="B17" s="10" t="s">
        <v>261</v>
      </c>
      <c r="C17" s="9" t="s">
        <v>16</v>
      </c>
      <c r="D17" s="11" t="s">
        <v>96</v>
      </c>
      <c r="E17" s="31" t="s">
        <v>198</v>
      </c>
    </row>
    <row r="18" spans="1:5" ht="12.75">
      <c r="A18" s="9">
        <v>479</v>
      </c>
      <c r="B18" s="10" t="s">
        <v>274</v>
      </c>
      <c r="C18" s="9" t="s">
        <v>16</v>
      </c>
      <c r="D18" s="11" t="s">
        <v>97</v>
      </c>
      <c r="E18" s="31" t="s">
        <v>193</v>
      </c>
    </row>
    <row r="19" spans="1:5" ht="12.75">
      <c r="A19" s="9">
        <v>482</v>
      </c>
      <c r="B19" s="10" t="s">
        <v>277</v>
      </c>
      <c r="C19" s="9" t="s">
        <v>16</v>
      </c>
      <c r="D19" s="11" t="s">
        <v>157</v>
      </c>
      <c r="E19" s="31" t="s">
        <v>268</v>
      </c>
    </row>
    <row r="20" spans="1:5" ht="12.75">
      <c r="A20" s="9">
        <v>485</v>
      </c>
      <c r="B20" s="10" t="s">
        <v>281</v>
      </c>
      <c r="C20" s="9" t="s">
        <v>16</v>
      </c>
      <c r="D20" s="11" t="s">
        <v>168</v>
      </c>
      <c r="E20" s="31" t="s">
        <v>198</v>
      </c>
    </row>
    <row r="21" spans="1:5" ht="12.75">
      <c r="A21" s="9">
        <v>495</v>
      </c>
      <c r="B21" s="10" t="s">
        <v>290</v>
      </c>
      <c r="C21" s="9" t="s">
        <v>16</v>
      </c>
      <c r="D21" s="11" t="s">
        <v>105</v>
      </c>
      <c r="E21" s="31" t="s">
        <v>193</v>
      </c>
    </row>
    <row r="22" spans="1:5" ht="12.75">
      <c r="A22" s="9">
        <v>511</v>
      </c>
      <c r="B22" s="10" t="s">
        <v>307</v>
      </c>
      <c r="C22" s="9" t="s">
        <v>16</v>
      </c>
      <c r="D22" s="11" t="s">
        <v>152</v>
      </c>
      <c r="E22" s="31" t="s">
        <v>198</v>
      </c>
    </row>
    <row r="23" spans="1:5" ht="12.75">
      <c r="A23" s="9">
        <v>517</v>
      </c>
      <c r="B23" s="10" t="s">
        <v>311</v>
      </c>
      <c r="C23" s="9" t="s">
        <v>16</v>
      </c>
      <c r="D23" s="11" t="s">
        <v>94</v>
      </c>
      <c r="E23" s="31" t="s">
        <v>195</v>
      </c>
    </row>
    <row r="24" spans="1:5" ht="12.75">
      <c r="A24" s="9">
        <v>518</v>
      </c>
      <c r="B24" s="10" t="s">
        <v>312</v>
      </c>
      <c r="C24" s="9" t="s">
        <v>16</v>
      </c>
      <c r="D24" s="11" t="s">
        <v>105</v>
      </c>
      <c r="E24" s="31" t="s">
        <v>193</v>
      </c>
    </row>
    <row r="26" spans="1:5" ht="12.75">
      <c r="A26" s="64" t="s">
        <v>326</v>
      </c>
      <c r="B26" s="64"/>
      <c r="C26" s="64"/>
      <c r="D26" s="64"/>
      <c r="E26" s="64"/>
    </row>
    <row r="27" spans="1:5" ht="12.75">
      <c r="A27" s="9">
        <v>72</v>
      </c>
      <c r="B27" s="10" t="s">
        <v>316</v>
      </c>
      <c r="C27" s="9" t="s">
        <v>17</v>
      </c>
      <c r="D27" s="11" t="s">
        <v>113</v>
      </c>
      <c r="E27" s="31" t="s">
        <v>195</v>
      </c>
    </row>
    <row r="28" spans="1:5" ht="12.75">
      <c r="A28" s="9">
        <v>73</v>
      </c>
      <c r="B28" s="10" t="s">
        <v>317</v>
      </c>
      <c r="C28" s="9" t="s">
        <v>17</v>
      </c>
      <c r="D28" s="11" t="s">
        <v>113</v>
      </c>
      <c r="E28" s="31" t="s">
        <v>195</v>
      </c>
    </row>
    <row r="29" spans="1:5" ht="12.75">
      <c r="A29" s="9">
        <v>78</v>
      </c>
      <c r="B29" s="10" t="s">
        <v>320</v>
      </c>
      <c r="C29" s="9" t="s">
        <v>17</v>
      </c>
      <c r="D29" s="11" t="s">
        <v>152</v>
      </c>
      <c r="E29" s="31" t="s">
        <v>198</v>
      </c>
    </row>
    <row r="30" spans="1:5" ht="12.75">
      <c r="A30" s="9">
        <v>401</v>
      </c>
      <c r="B30" s="10" t="s">
        <v>192</v>
      </c>
      <c r="C30" s="9" t="s">
        <v>17</v>
      </c>
      <c r="D30" s="11" t="s">
        <v>101</v>
      </c>
      <c r="E30" s="31" t="s">
        <v>193</v>
      </c>
    </row>
    <row r="31" spans="1:5" ht="12.75">
      <c r="A31" s="9">
        <v>406</v>
      </c>
      <c r="B31" s="10" t="s">
        <v>199</v>
      </c>
      <c r="C31" s="9" t="s">
        <v>17</v>
      </c>
      <c r="D31" s="11" t="s">
        <v>96</v>
      </c>
      <c r="E31" s="31" t="s">
        <v>198</v>
      </c>
    </row>
    <row r="32" spans="1:5" ht="12.75">
      <c r="A32" s="9">
        <v>409</v>
      </c>
      <c r="B32" s="10" t="s">
        <v>201</v>
      </c>
      <c r="C32" s="9" t="s">
        <v>17</v>
      </c>
      <c r="D32" s="11" t="s">
        <v>178</v>
      </c>
      <c r="E32" s="31" t="s">
        <v>195</v>
      </c>
    </row>
    <row r="33" spans="1:5" ht="12.75">
      <c r="A33" s="9">
        <v>420</v>
      </c>
      <c r="B33" s="10" t="s">
        <v>214</v>
      </c>
      <c r="C33" s="9" t="s">
        <v>17</v>
      </c>
      <c r="D33" s="11" t="s">
        <v>102</v>
      </c>
      <c r="E33" s="31" t="s">
        <v>193</v>
      </c>
    </row>
    <row r="34" spans="1:5" ht="12.75">
      <c r="A34" s="9">
        <v>421</v>
      </c>
      <c r="B34" s="10" t="s">
        <v>215</v>
      </c>
      <c r="C34" s="9" t="s">
        <v>17</v>
      </c>
      <c r="D34" s="11" t="s">
        <v>102</v>
      </c>
      <c r="E34" s="31" t="s">
        <v>193</v>
      </c>
    </row>
    <row r="35" spans="1:5" ht="12.75">
      <c r="A35" s="9">
        <v>435</v>
      </c>
      <c r="B35" s="10" t="s">
        <v>228</v>
      </c>
      <c r="C35" s="9" t="s">
        <v>17</v>
      </c>
      <c r="D35" s="11" t="s">
        <v>111</v>
      </c>
      <c r="E35" s="31" t="s">
        <v>193</v>
      </c>
    </row>
    <row r="36" spans="1:5" ht="12.75">
      <c r="A36" s="9">
        <v>446</v>
      </c>
      <c r="B36" s="10" t="s">
        <v>239</v>
      </c>
      <c r="C36" s="9" t="s">
        <v>17</v>
      </c>
      <c r="D36" s="11" t="s">
        <v>94</v>
      </c>
      <c r="E36" s="31" t="s">
        <v>195</v>
      </c>
    </row>
    <row r="37" spans="1:5" ht="12.75">
      <c r="A37" s="9">
        <v>469</v>
      </c>
      <c r="B37" s="10" t="s">
        <v>263</v>
      </c>
      <c r="C37" s="9" t="s">
        <v>17</v>
      </c>
      <c r="D37" s="11" t="s">
        <v>102</v>
      </c>
      <c r="E37" s="31" t="s">
        <v>193</v>
      </c>
    </row>
    <row r="38" spans="1:5" ht="12.75">
      <c r="A38" s="9">
        <v>476</v>
      </c>
      <c r="B38" s="10" t="s">
        <v>271</v>
      </c>
      <c r="C38" s="9" t="s">
        <v>17</v>
      </c>
      <c r="D38" s="11" t="s">
        <v>167</v>
      </c>
      <c r="E38" s="31" t="s">
        <v>195</v>
      </c>
    </row>
    <row r="39" spans="1:5" ht="12.75">
      <c r="A39" s="9">
        <v>478</v>
      </c>
      <c r="B39" s="10" t="s">
        <v>273</v>
      </c>
      <c r="C39" s="9" t="s">
        <v>17</v>
      </c>
      <c r="D39" s="11" t="s">
        <v>96</v>
      </c>
      <c r="E39" s="31" t="s">
        <v>198</v>
      </c>
    </row>
    <row r="40" spans="1:5" ht="12.75">
      <c r="A40" s="9">
        <v>481</v>
      </c>
      <c r="B40" s="10" t="s">
        <v>276</v>
      </c>
      <c r="C40" s="9" t="s">
        <v>17</v>
      </c>
      <c r="D40" s="11" t="s">
        <v>104</v>
      </c>
      <c r="E40" s="31" t="s">
        <v>193</v>
      </c>
    </row>
    <row r="41" spans="1:5" ht="12.75">
      <c r="A41" s="9">
        <v>487</v>
      </c>
      <c r="B41" s="10" t="s">
        <v>283</v>
      </c>
      <c r="C41" s="9" t="s">
        <v>17</v>
      </c>
      <c r="D41" s="11" t="s">
        <v>127</v>
      </c>
      <c r="E41" s="31" t="s">
        <v>195</v>
      </c>
    </row>
    <row r="42" spans="1:5" ht="12.75">
      <c r="A42" s="9">
        <v>490</v>
      </c>
      <c r="B42" s="10" t="s">
        <v>285</v>
      </c>
      <c r="C42" s="9" t="s">
        <v>17</v>
      </c>
      <c r="D42" s="11" t="s">
        <v>127</v>
      </c>
      <c r="E42" s="31" t="s">
        <v>195</v>
      </c>
    </row>
    <row r="43" spans="1:5" ht="12.75">
      <c r="A43" s="9">
        <v>494</v>
      </c>
      <c r="B43" s="10" t="s">
        <v>289</v>
      </c>
      <c r="C43" s="9" t="s">
        <v>17</v>
      </c>
      <c r="D43" s="11" t="s">
        <v>94</v>
      </c>
      <c r="E43" s="31" t="s">
        <v>195</v>
      </c>
    </row>
    <row r="44" spans="1:5" ht="12.75">
      <c r="A44" s="9">
        <v>502</v>
      </c>
      <c r="B44" s="10" t="s">
        <v>296</v>
      </c>
      <c r="C44" s="9" t="s">
        <v>17</v>
      </c>
      <c r="D44" s="11" t="s">
        <v>297</v>
      </c>
      <c r="E44" s="31" t="s">
        <v>193</v>
      </c>
    </row>
    <row r="45" spans="1:5" ht="12.75">
      <c r="A45" s="9">
        <v>503</v>
      </c>
      <c r="B45" s="10" t="s">
        <v>298</v>
      </c>
      <c r="C45" s="9" t="s">
        <v>17</v>
      </c>
      <c r="D45" s="11" t="s">
        <v>95</v>
      </c>
      <c r="E45" s="31" t="s">
        <v>195</v>
      </c>
    </row>
    <row r="46" spans="1:5" ht="12.75">
      <c r="A46" s="9">
        <v>506</v>
      </c>
      <c r="B46" s="10" t="s">
        <v>301</v>
      </c>
      <c r="C46" s="9" t="s">
        <v>17</v>
      </c>
      <c r="D46" s="11" t="s">
        <v>302</v>
      </c>
      <c r="E46" s="31" t="s">
        <v>195</v>
      </c>
    </row>
    <row r="47" spans="1:5" ht="12.75">
      <c r="A47" s="9">
        <v>513</v>
      </c>
      <c r="B47" s="10" t="s">
        <v>308</v>
      </c>
      <c r="C47" s="9" t="s">
        <v>17</v>
      </c>
      <c r="D47" s="11" t="s">
        <v>152</v>
      </c>
      <c r="E47" s="31" t="s">
        <v>198</v>
      </c>
    </row>
    <row r="48" spans="1:5" ht="12.75">
      <c r="A48" s="9">
        <v>519</v>
      </c>
      <c r="B48" s="10" t="s">
        <v>313</v>
      </c>
      <c r="C48" s="9" t="s">
        <v>17</v>
      </c>
      <c r="D48" s="11" t="s">
        <v>112</v>
      </c>
      <c r="E48" s="31" t="s">
        <v>195</v>
      </c>
    </row>
    <row r="49" spans="1:5" ht="12.75">
      <c r="A49" s="9">
        <v>520</v>
      </c>
      <c r="B49" s="10" t="s">
        <v>314</v>
      </c>
      <c r="C49" s="9" t="s">
        <v>17</v>
      </c>
      <c r="D49" s="11" t="s">
        <v>170</v>
      </c>
      <c r="E49" s="31" t="s">
        <v>195</v>
      </c>
    </row>
    <row r="51" spans="1:5" ht="12.75">
      <c r="A51" s="64" t="s">
        <v>327</v>
      </c>
      <c r="B51" s="64"/>
      <c r="C51" s="64"/>
      <c r="D51" s="64"/>
      <c r="E51" s="64"/>
    </row>
    <row r="52" spans="1:5" ht="12.75">
      <c r="A52" s="9">
        <v>74</v>
      </c>
      <c r="B52" s="10" t="s">
        <v>318</v>
      </c>
      <c r="C52" s="9" t="s">
        <v>18</v>
      </c>
      <c r="D52" s="11" t="s">
        <v>115</v>
      </c>
      <c r="E52" s="31" t="s">
        <v>193</v>
      </c>
    </row>
    <row r="53" spans="1:5" ht="12.75">
      <c r="A53" s="9">
        <v>79</v>
      </c>
      <c r="B53" s="10" t="s">
        <v>321</v>
      </c>
      <c r="C53" s="9" t="s">
        <v>18</v>
      </c>
      <c r="D53" s="11" t="s">
        <v>112</v>
      </c>
      <c r="E53" s="31" t="s">
        <v>195</v>
      </c>
    </row>
    <row r="54" spans="1:5" ht="12.75">
      <c r="A54" s="9">
        <v>80</v>
      </c>
      <c r="B54" s="10" t="s">
        <v>323</v>
      </c>
      <c r="C54" s="9" t="s">
        <v>18</v>
      </c>
      <c r="D54" s="11" t="s">
        <v>324</v>
      </c>
      <c r="E54" s="31" t="s">
        <v>195</v>
      </c>
    </row>
    <row r="55" spans="1:5" ht="12.75">
      <c r="A55" s="9">
        <v>402</v>
      </c>
      <c r="B55" s="10" t="s">
        <v>194</v>
      </c>
      <c r="C55" s="9" t="s">
        <v>18</v>
      </c>
      <c r="D55" s="11" t="s">
        <v>170</v>
      </c>
      <c r="E55" s="31" t="s">
        <v>195</v>
      </c>
    </row>
    <row r="56" spans="1:5" ht="12.75">
      <c r="A56" s="9">
        <v>403</v>
      </c>
      <c r="B56" s="10" t="s">
        <v>196</v>
      </c>
      <c r="C56" s="9" t="s">
        <v>18</v>
      </c>
      <c r="D56" s="11" t="s">
        <v>170</v>
      </c>
      <c r="E56" s="31" t="s">
        <v>195</v>
      </c>
    </row>
    <row r="57" spans="1:5" ht="12.75">
      <c r="A57" s="9">
        <v>408</v>
      </c>
      <c r="B57" s="10" t="s">
        <v>200</v>
      </c>
      <c r="C57" s="9" t="s">
        <v>18</v>
      </c>
      <c r="D57" s="11" t="s">
        <v>96</v>
      </c>
      <c r="E57" s="31" t="s">
        <v>198</v>
      </c>
    </row>
    <row r="58" spans="1:5" ht="12.75">
      <c r="A58" s="9">
        <v>418</v>
      </c>
      <c r="B58" s="10" t="s">
        <v>212</v>
      </c>
      <c r="C58" s="9" t="s">
        <v>18</v>
      </c>
      <c r="D58" s="11" t="s">
        <v>97</v>
      </c>
      <c r="E58" s="31" t="s">
        <v>193</v>
      </c>
    </row>
    <row r="59" spans="1:5" ht="12.75">
      <c r="A59" s="9">
        <v>426</v>
      </c>
      <c r="B59" s="10" t="s">
        <v>219</v>
      </c>
      <c r="C59" s="9" t="s">
        <v>18</v>
      </c>
      <c r="D59" s="11" t="s">
        <v>97</v>
      </c>
      <c r="E59" s="31" t="s">
        <v>193</v>
      </c>
    </row>
    <row r="60" spans="1:5" ht="12.75">
      <c r="A60" s="9">
        <v>427</v>
      </c>
      <c r="B60" s="10" t="s">
        <v>220</v>
      </c>
      <c r="C60" s="9" t="s">
        <v>18</v>
      </c>
      <c r="D60" s="11" t="s">
        <v>97</v>
      </c>
      <c r="E60" s="31" t="s">
        <v>193</v>
      </c>
    </row>
    <row r="61" spans="1:5" ht="12.75">
      <c r="A61" s="9">
        <v>429</v>
      </c>
      <c r="B61" s="10" t="s">
        <v>222</v>
      </c>
      <c r="C61" s="9" t="s">
        <v>18</v>
      </c>
      <c r="D61" s="11" t="s">
        <v>130</v>
      </c>
      <c r="E61" s="31" t="s">
        <v>195</v>
      </c>
    </row>
    <row r="62" spans="1:5" ht="12.75">
      <c r="A62" s="9">
        <v>438</v>
      </c>
      <c r="B62" s="10" t="s">
        <v>231</v>
      </c>
      <c r="C62" s="9" t="s">
        <v>18</v>
      </c>
      <c r="D62" s="11" t="s">
        <v>107</v>
      </c>
      <c r="E62" s="31" t="s">
        <v>195</v>
      </c>
    </row>
    <row r="63" spans="1:5" ht="12.75">
      <c r="A63" s="9">
        <v>439</v>
      </c>
      <c r="B63" s="10" t="s">
        <v>232</v>
      </c>
      <c r="C63" s="9" t="s">
        <v>18</v>
      </c>
      <c r="D63" s="11" t="s">
        <v>107</v>
      </c>
      <c r="E63" s="31" t="s">
        <v>195</v>
      </c>
    </row>
    <row r="64" spans="1:5" ht="12.75">
      <c r="A64" s="9">
        <v>442</v>
      </c>
      <c r="B64" s="10" t="s">
        <v>235</v>
      </c>
      <c r="C64" s="9" t="s">
        <v>18</v>
      </c>
      <c r="D64" s="11" t="s">
        <v>95</v>
      </c>
      <c r="E64" s="31" t="s">
        <v>195</v>
      </c>
    </row>
    <row r="65" spans="1:5" ht="12.75">
      <c r="A65" s="9">
        <v>443</v>
      </c>
      <c r="B65" s="10" t="s">
        <v>236</v>
      </c>
      <c r="C65" s="9" t="s">
        <v>18</v>
      </c>
      <c r="D65" s="11" t="s">
        <v>95</v>
      </c>
      <c r="E65" s="31" t="s">
        <v>195</v>
      </c>
    </row>
    <row r="66" spans="1:5" ht="12.75">
      <c r="A66" s="9">
        <v>444</v>
      </c>
      <c r="B66" s="10" t="s">
        <v>237</v>
      </c>
      <c r="C66" s="9" t="s">
        <v>18</v>
      </c>
      <c r="D66" s="11" t="s">
        <v>95</v>
      </c>
      <c r="E66" s="31" t="s">
        <v>195</v>
      </c>
    </row>
    <row r="67" spans="1:5" ht="12.75">
      <c r="A67" s="9">
        <v>447</v>
      </c>
      <c r="B67" s="10" t="s">
        <v>241</v>
      </c>
      <c r="C67" s="9" t="s">
        <v>18</v>
      </c>
      <c r="D67" s="11" t="s">
        <v>166</v>
      </c>
      <c r="E67" s="31" t="s">
        <v>193</v>
      </c>
    </row>
    <row r="68" spans="1:5" ht="12.75">
      <c r="A68" s="9">
        <v>450</v>
      </c>
      <c r="B68" s="10" t="s">
        <v>244</v>
      </c>
      <c r="C68" s="9" t="s">
        <v>18</v>
      </c>
      <c r="D68" s="11" t="s">
        <v>155</v>
      </c>
      <c r="E68" s="31" t="s">
        <v>198</v>
      </c>
    </row>
    <row r="69" spans="1:5" ht="12.75">
      <c r="A69" s="9">
        <v>451</v>
      </c>
      <c r="B69" s="10" t="s">
        <v>245</v>
      </c>
      <c r="C69" s="9" t="s">
        <v>18</v>
      </c>
      <c r="D69" s="11" t="s">
        <v>96</v>
      </c>
      <c r="E69" s="31" t="s">
        <v>198</v>
      </c>
    </row>
    <row r="70" spans="1:5" ht="12.75">
      <c r="A70" s="9">
        <v>454</v>
      </c>
      <c r="B70" s="10" t="s">
        <v>247</v>
      </c>
      <c r="C70" s="9" t="s">
        <v>18</v>
      </c>
      <c r="D70" s="11" t="s">
        <v>155</v>
      </c>
      <c r="E70" s="31" t="s">
        <v>198</v>
      </c>
    </row>
    <row r="71" spans="1:5" ht="12.75">
      <c r="A71" s="9">
        <v>457</v>
      </c>
      <c r="B71" s="10" t="s">
        <v>251</v>
      </c>
      <c r="C71" s="9" t="s">
        <v>18</v>
      </c>
      <c r="D71" s="11" t="s">
        <v>111</v>
      </c>
      <c r="E71" s="31" t="s">
        <v>193</v>
      </c>
    </row>
    <row r="72" spans="1:5" ht="12.75">
      <c r="A72" s="9">
        <v>464</v>
      </c>
      <c r="B72" s="10" t="s">
        <v>258</v>
      </c>
      <c r="C72" s="9" t="s">
        <v>18</v>
      </c>
      <c r="D72" s="11" t="s">
        <v>96</v>
      </c>
      <c r="E72" s="31" t="s">
        <v>198</v>
      </c>
    </row>
    <row r="73" spans="1:5" ht="12.75">
      <c r="A73" s="9">
        <v>465</v>
      </c>
      <c r="B73" s="10" t="s">
        <v>259</v>
      </c>
      <c r="C73" s="9" t="s">
        <v>18</v>
      </c>
      <c r="D73" s="11" t="s">
        <v>101</v>
      </c>
      <c r="E73" s="31" t="s">
        <v>193</v>
      </c>
    </row>
    <row r="74" spans="1:5" ht="12.75">
      <c r="A74" s="9">
        <v>475</v>
      </c>
      <c r="B74" s="10" t="s">
        <v>270</v>
      </c>
      <c r="C74" s="9" t="s">
        <v>18</v>
      </c>
      <c r="D74" s="11" t="s">
        <v>167</v>
      </c>
      <c r="E74" s="31" t="s">
        <v>195</v>
      </c>
    </row>
    <row r="75" spans="1:5" ht="12.75">
      <c r="A75" s="9">
        <v>480</v>
      </c>
      <c r="B75" s="10" t="s">
        <v>275</v>
      </c>
      <c r="C75" s="9" t="s">
        <v>18</v>
      </c>
      <c r="D75" s="11" t="s">
        <v>96</v>
      </c>
      <c r="E75" s="31" t="s">
        <v>198</v>
      </c>
    </row>
    <row r="76" spans="1:5" ht="12.75">
      <c r="A76" s="9">
        <v>483</v>
      </c>
      <c r="B76" s="10" t="s">
        <v>278</v>
      </c>
      <c r="C76" s="9" t="s">
        <v>18</v>
      </c>
      <c r="D76" s="11" t="s">
        <v>97</v>
      </c>
      <c r="E76" s="31" t="s">
        <v>193</v>
      </c>
    </row>
    <row r="77" spans="1:5" ht="12.75">
      <c r="A77" s="9">
        <v>491</v>
      </c>
      <c r="B77" s="10" t="s">
        <v>286</v>
      </c>
      <c r="C77" s="9" t="s">
        <v>18</v>
      </c>
      <c r="D77" s="11" t="s">
        <v>94</v>
      </c>
      <c r="E77" s="31" t="s">
        <v>195</v>
      </c>
    </row>
    <row r="78" spans="1:5" ht="12.75">
      <c r="A78" s="9">
        <v>493</v>
      </c>
      <c r="B78" s="10" t="s">
        <v>287</v>
      </c>
      <c r="C78" s="9" t="s">
        <v>18</v>
      </c>
      <c r="D78" s="11" t="s">
        <v>94</v>
      </c>
      <c r="E78" s="31" t="s">
        <v>195</v>
      </c>
    </row>
    <row r="79" spans="1:5" ht="12.75">
      <c r="A79" s="9">
        <v>500</v>
      </c>
      <c r="B79" s="10" t="s">
        <v>294</v>
      </c>
      <c r="C79" s="9" t="s">
        <v>18</v>
      </c>
      <c r="D79" s="11" t="s">
        <v>157</v>
      </c>
      <c r="E79" s="31" t="s">
        <v>268</v>
      </c>
    </row>
    <row r="80" spans="1:5" ht="12.75">
      <c r="A80" s="9">
        <v>501</v>
      </c>
      <c r="B80" s="10" t="s">
        <v>295</v>
      </c>
      <c r="C80" s="9" t="s">
        <v>18</v>
      </c>
      <c r="D80" s="11" t="s">
        <v>156</v>
      </c>
      <c r="E80" s="31" t="s">
        <v>193</v>
      </c>
    </row>
    <row r="81" spans="1:5" ht="12.75">
      <c r="A81" s="9">
        <v>504</v>
      </c>
      <c r="B81" s="10" t="s">
        <v>299</v>
      </c>
      <c r="C81" s="9" t="s">
        <v>18</v>
      </c>
      <c r="D81" s="11" t="s">
        <v>95</v>
      </c>
      <c r="E81" s="31" t="s">
        <v>195</v>
      </c>
    </row>
    <row r="82" spans="1:5" ht="12.75">
      <c r="A82" s="9">
        <v>505</v>
      </c>
      <c r="B82" s="10" t="s">
        <v>300</v>
      </c>
      <c r="C82" s="9" t="s">
        <v>18</v>
      </c>
      <c r="D82" s="11" t="s">
        <v>95</v>
      </c>
      <c r="E82" s="31" t="s">
        <v>195</v>
      </c>
    </row>
    <row r="83" spans="1:5" ht="12.75">
      <c r="A83" s="9">
        <v>507</v>
      </c>
      <c r="B83" s="10" t="s">
        <v>303</v>
      </c>
      <c r="C83" s="9" t="s">
        <v>18</v>
      </c>
      <c r="D83" s="11" t="s">
        <v>155</v>
      </c>
      <c r="E83" s="31" t="s">
        <v>198</v>
      </c>
    </row>
    <row r="84" spans="1:5" ht="12.75">
      <c r="A84" s="9">
        <v>508</v>
      </c>
      <c r="B84" s="10" t="s">
        <v>304</v>
      </c>
      <c r="C84" s="9" t="s">
        <v>18</v>
      </c>
      <c r="D84" s="11" t="s">
        <v>155</v>
      </c>
      <c r="E84" s="31" t="s">
        <v>195</v>
      </c>
    </row>
    <row r="85" spans="1:5" ht="12.75">
      <c r="A85" s="9">
        <v>509</v>
      </c>
      <c r="B85" s="10" t="s">
        <v>305</v>
      </c>
      <c r="C85" s="9" t="s">
        <v>18</v>
      </c>
      <c r="D85" s="11" t="s">
        <v>155</v>
      </c>
      <c r="E85" s="31" t="s">
        <v>195</v>
      </c>
    </row>
    <row r="86" spans="1:5" ht="12.75">
      <c r="A86" s="9">
        <v>510</v>
      </c>
      <c r="B86" s="10" t="s">
        <v>306</v>
      </c>
      <c r="C86" s="9" t="s">
        <v>18</v>
      </c>
      <c r="D86" s="11" t="s">
        <v>98</v>
      </c>
      <c r="E86" s="31" t="s">
        <v>198</v>
      </c>
    </row>
    <row r="87" spans="1:5" ht="12.75">
      <c r="A87" s="9">
        <v>514</v>
      </c>
      <c r="B87" s="10" t="s">
        <v>309</v>
      </c>
      <c r="C87" s="9" t="s">
        <v>18</v>
      </c>
      <c r="D87" s="11" t="s">
        <v>99</v>
      </c>
      <c r="E87" s="31" t="s">
        <v>198</v>
      </c>
    </row>
    <row r="88" spans="1:5" ht="12.75">
      <c r="A88" s="9">
        <v>516</v>
      </c>
      <c r="B88" s="10" t="s">
        <v>310</v>
      </c>
      <c r="C88" s="9" t="s">
        <v>18</v>
      </c>
      <c r="D88" s="11" t="s">
        <v>96</v>
      </c>
      <c r="E88" s="31" t="s">
        <v>198</v>
      </c>
    </row>
    <row r="90" spans="1:5" ht="12.75">
      <c r="A90" s="64" t="s">
        <v>328</v>
      </c>
      <c r="B90" s="64"/>
      <c r="C90" s="64"/>
      <c r="D90" s="64"/>
      <c r="E90" s="64"/>
    </row>
    <row r="91" spans="1:5" ht="12.75">
      <c r="A91" s="9">
        <v>404</v>
      </c>
      <c r="B91" s="10" t="s">
        <v>197</v>
      </c>
      <c r="C91" s="9" t="s">
        <v>19</v>
      </c>
      <c r="D91" s="11" t="s">
        <v>96</v>
      </c>
      <c r="E91" s="31" t="s">
        <v>198</v>
      </c>
    </row>
    <row r="92" spans="1:5" ht="12.75">
      <c r="A92" s="9">
        <v>412</v>
      </c>
      <c r="B92" s="10" t="s">
        <v>204</v>
      </c>
      <c r="C92" s="9" t="s">
        <v>19</v>
      </c>
      <c r="D92" s="11" t="s">
        <v>125</v>
      </c>
      <c r="E92" s="31" t="s">
        <v>195</v>
      </c>
    </row>
    <row r="93" spans="1:5" ht="12.75">
      <c r="A93" s="9">
        <v>416</v>
      </c>
      <c r="B93" s="10" t="s">
        <v>210</v>
      </c>
      <c r="C93" s="9" t="s">
        <v>19</v>
      </c>
      <c r="D93" s="11" t="s">
        <v>125</v>
      </c>
      <c r="E93" s="31" t="s">
        <v>195</v>
      </c>
    </row>
    <row r="94" spans="1:5" ht="12.75">
      <c r="A94" s="9">
        <v>417</v>
      </c>
      <c r="B94" s="10" t="s">
        <v>211</v>
      </c>
      <c r="C94" s="9" t="s">
        <v>19</v>
      </c>
      <c r="D94" s="11" t="s">
        <v>99</v>
      </c>
      <c r="E94" s="31" t="s">
        <v>198</v>
      </c>
    </row>
    <row r="95" spans="1:5" ht="12.75">
      <c r="A95" s="9">
        <v>419</v>
      </c>
      <c r="B95" s="10" t="s">
        <v>213</v>
      </c>
      <c r="C95" s="9" t="s">
        <v>19</v>
      </c>
      <c r="D95" s="11" t="s">
        <v>155</v>
      </c>
      <c r="E95" s="31" t="s">
        <v>198</v>
      </c>
    </row>
    <row r="96" spans="1:5" ht="12.75">
      <c r="A96" s="9">
        <v>425</v>
      </c>
      <c r="B96" s="10" t="s">
        <v>218</v>
      </c>
      <c r="C96" s="9" t="s">
        <v>19</v>
      </c>
      <c r="D96" s="11" t="s">
        <v>104</v>
      </c>
      <c r="E96" s="31" t="s">
        <v>193</v>
      </c>
    </row>
    <row r="97" spans="1:5" ht="12.75">
      <c r="A97" s="9">
        <v>428</v>
      </c>
      <c r="B97" s="10" t="s">
        <v>221</v>
      </c>
      <c r="C97" s="9" t="s">
        <v>19</v>
      </c>
      <c r="D97" s="11" t="s">
        <v>104</v>
      </c>
      <c r="E97" s="31" t="s">
        <v>193</v>
      </c>
    </row>
    <row r="98" spans="1:5" ht="12.75">
      <c r="A98" s="9">
        <v>436</v>
      </c>
      <c r="B98" s="10" t="s">
        <v>229</v>
      </c>
      <c r="C98" s="9" t="s">
        <v>19</v>
      </c>
      <c r="D98" s="11" t="s">
        <v>111</v>
      </c>
      <c r="E98" s="31" t="s">
        <v>193</v>
      </c>
    </row>
    <row r="99" spans="1:5" ht="12.75">
      <c r="A99" s="9">
        <v>437</v>
      </c>
      <c r="B99" s="10" t="s">
        <v>230</v>
      </c>
      <c r="C99" s="9" t="s">
        <v>19</v>
      </c>
      <c r="D99" s="11" t="s">
        <v>95</v>
      </c>
      <c r="E99" s="31" t="s">
        <v>195</v>
      </c>
    </row>
    <row r="100" spans="1:5" ht="12.75">
      <c r="A100" s="9">
        <v>441</v>
      </c>
      <c r="B100" s="10" t="s">
        <v>234</v>
      </c>
      <c r="C100" s="9" t="s">
        <v>19</v>
      </c>
      <c r="D100" s="11" t="s">
        <v>95</v>
      </c>
      <c r="E100" s="31" t="s">
        <v>195</v>
      </c>
    </row>
    <row r="101" spans="1:5" ht="12.75">
      <c r="A101" s="9">
        <v>445</v>
      </c>
      <c r="B101" s="10" t="s">
        <v>238</v>
      </c>
      <c r="C101" s="9" t="s">
        <v>19</v>
      </c>
      <c r="D101" s="11" t="s">
        <v>95</v>
      </c>
      <c r="E101" s="31" t="s">
        <v>195</v>
      </c>
    </row>
    <row r="102" spans="1:5" ht="12.75">
      <c r="A102" s="9">
        <v>448</v>
      </c>
      <c r="B102" s="10" t="s">
        <v>242</v>
      </c>
      <c r="C102" s="9" t="s">
        <v>19</v>
      </c>
      <c r="D102" s="11" t="s">
        <v>99</v>
      </c>
      <c r="E102" s="31" t="s">
        <v>198</v>
      </c>
    </row>
    <row r="103" spans="1:5" ht="12.75">
      <c r="A103" s="9">
        <v>452</v>
      </c>
      <c r="B103" s="10" t="s">
        <v>246</v>
      </c>
      <c r="C103" s="9" t="s">
        <v>19</v>
      </c>
      <c r="D103" s="11" t="s">
        <v>112</v>
      </c>
      <c r="E103" s="31" t="s">
        <v>195</v>
      </c>
    </row>
    <row r="104" spans="1:5" ht="12.75">
      <c r="A104" s="9">
        <v>455</v>
      </c>
      <c r="B104" s="10" t="s">
        <v>248</v>
      </c>
      <c r="C104" s="9" t="s">
        <v>19</v>
      </c>
      <c r="D104" s="11" t="s">
        <v>302</v>
      </c>
      <c r="E104" s="31" t="s">
        <v>195</v>
      </c>
    </row>
    <row r="105" spans="1:5" ht="12.75">
      <c r="A105" s="9">
        <v>458</v>
      </c>
      <c r="B105" s="10" t="s">
        <v>252</v>
      </c>
      <c r="C105" s="9" t="s">
        <v>19</v>
      </c>
      <c r="D105" s="11" t="s">
        <v>101</v>
      </c>
      <c r="E105" s="31" t="s">
        <v>193</v>
      </c>
    </row>
    <row r="106" spans="1:5" ht="12.75">
      <c r="A106" s="9">
        <v>462</v>
      </c>
      <c r="B106" s="10" t="s">
        <v>256</v>
      </c>
      <c r="C106" s="9" t="s">
        <v>19</v>
      </c>
      <c r="D106" s="11" t="s">
        <v>102</v>
      </c>
      <c r="E106" s="31" t="s">
        <v>193</v>
      </c>
    </row>
    <row r="107" spans="1:5" ht="12.75">
      <c r="A107" s="9">
        <v>466</v>
      </c>
      <c r="B107" s="10" t="s">
        <v>260</v>
      </c>
      <c r="C107" s="9" t="s">
        <v>19</v>
      </c>
      <c r="D107" s="11" t="s">
        <v>101</v>
      </c>
      <c r="E107" s="31" t="s">
        <v>193</v>
      </c>
    </row>
    <row r="108" spans="1:5" ht="12.75">
      <c r="A108" s="9">
        <v>468</v>
      </c>
      <c r="B108" s="10" t="s">
        <v>262</v>
      </c>
      <c r="C108" s="9" t="s">
        <v>19</v>
      </c>
      <c r="D108" s="11" t="s">
        <v>96</v>
      </c>
      <c r="E108" s="31" t="s">
        <v>198</v>
      </c>
    </row>
    <row r="109" spans="1:5" ht="12.75">
      <c r="A109" s="9">
        <v>470</v>
      </c>
      <c r="B109" s="10" t="s">
        <v>264</v>
      </c>
      <c r="C109" s="9" t="s">
        <v>19</v>
      </c>
      <c r="D109" s="11" t="s">
        <v>167</v>
      </c>
      <c r="E109" s="31" t="s">
        <v>195</v>
      </c>
    </row>
    <row r="110" spans="1:5" ht="12.75">
      <c r="A110" s="9">
        <v>471</v>
      </c>
      <c r="B110" s="10" t="s">
        <v>265</v>
      </c>
      <c r="C110" s="9" t="s">
        <v>19</v>
      </c>
      <c r="D110" s="11" t="s">
        <v>167</v>
      </c>
      <c r="E110" s="31" t="s">
        <v>195</v>
      </c>
    </row>
    <row r="111" spans="1:5" ht="12.75">
      <c r="A111" s="9">
        <v>472</v>
      </c>
      <c r="B111" s="10" t="s">
        <v>266</v>
      </c>
      <c r="C111" s="9" t="s">
        <v>19</v>
      </c>
      <c r="D111" s="11" t="s">
        <v>267</v>
      </c>
      <c r="E111" s="31" t="s">
        <v>268</v>
      </c>
    </row>
    <row r="112" spans="1:5" ht="12.75">
      <c r="A112" s="9">
        <v>473</v>
      </c>
      <c r="B112" s="10" t="s">
        <v>269</v>
      </c>
      <c r="C112" s="9" t="s">
        <v>19</v>
      </c>
      <c r="D112" s="11" t="s">
        <v>167</v>
      </c>
      <c r="E112" s="31" t="s">
        <v>195</v>
      </c>
    </row>
    <row r="113" spans="1:5" ht="12.75">
      <c r="A113" s="9">
        <v>477</v>
      </c>
      <c r="B113" s="10" t="s">
        <v>272</v>
      </c>
      <c r="C113" s="9" t="s">
        <v>19</v>
      </c>
      <c r="D113" s="11" t="s">
        <v>96</v>
      </c>
      <c r="E113" s="31" t="s">
        <v>198</v>
      </c>
    </row>
    <row r="114" spans="1:5" ht="12.75">
      <c r="A114" s="9">
        <v>488</v>
      </c>
      <c r="B114" s="10" t="s">
        <v>284</v>
      </c>
      <c r="C114" s="9" t="s">
        <v>19</v>
      </c>
      <c r="D114" s="11" t="s">
        <v>127</v>
      </c>
      <c r="E114" s="31" t="s">
        <v>195</v>
      </c>
    </row>
    <row r="115" spans="1:5" ht="12.75">
      <c r="A115" s="9">
        <v>497</v>
      </c>
      <c r="B115" s="10" t="s">
        <v>291</v>
      </c>
      <c r="C115" s="9" t="s">
        <v>19</v>
      </c>
      <c r="D115" s="11" t="s">
        <v>161</v>
      </c>
      <c r="E115" s="31" t="s">
        <v>195</v>
      </c>
    </row>
    <row r="116" spans="1:5" ht="12.75">
      <c r="A116" s="9">
        <v>515</v>
      </c>
      <c r="B116" s="10" t="s">
        <v>315</v>
      </c>
      <c r="C116" s="9" t="s">
        <v>19</v>
      </c>
      <c r="D116" s="11" t="s">
        <v>108</v>
      </c>
      <c r="E116" s="31" t="s">
        <v>195</v>
      </c>
    </row>
    <row r="118" spans="1:5" ht="12.75">
      <c r="A118" s="64" t="s">
        <v>329</v>
      </c>
      <c r="B118" s="64"/>
      <c r="C118" s="64"/>
      <c r="D118" s="64"/>
      <c r="E118" s="64"/>
    </row>
    <row r="119" spans="1:5" ht="12.75">
      <c r="A119" s="9">
        <v>415</v>
      </c>
      <c r="B119" s="10" t="s">
        <v>208</v>
      </c>
      <c r="C119" s="9" t="s">
        <v>20</v>
      </c>
      <c r="D119" s="11" t="s">
        <v>101</v>
      </c>
      <c r="E119" s="31" t="s">
        <v>193</v>
      </c>
    </row>
    <row r="120" spans="1:5" ht="12.75">
      <c r="A120" s="9">
        <v>430</v>
      </c>
      <c r="B120" s="10" t="s">
        <v>223</v>
      </c>
      <c r="C120" s="9" t="s">
        <v>20</v>
      </c>
      <c r="D120" s="11" t="s">
        <v>100</v>
      </c>
      <c r="E120" s="31" t="s">
        <v>198</v>
      </c>
    </row>
    <row r="121" spans="1:5" ht="12.75">
      <c r="A121" s="9">
        <v>431</v>
      </c>
      <c r="B121" s="10" t="s">
        <v>224</v>
      </c>
      <c r="C121" s="9" t="s">
        <v>20</v>
      </c>
      <c r="D121" s="11" t="s">
        <v>96</v>
      </c>
      <c r="E121" s="31" t="s">
        <v>198</v>
      </c>
    </row>
    <row r="122" spans="1:5" ht="12.75">
      <c r="A122" s="9">
        <v>432</v>
      </c>
      <c r="B122" s="10" t="s">
        <v>225</v>
      </c>
      <c r="C122" s="9" t="s">
        <v>20</v>
      </c>
      <c r="D122" s="11" t="s">
        <v>111</v>
      </c>
      <c r="E122" s="31" t="s">
        <v>193</v>
      </c>
    </row>
    <row r="123" spans="1:5" ht="12.75">
      <c r="A123" s="9">
        <v>449</v>
      </c>
      <c r="B123" s="10" t="s">
        <v>243</v>
      </c>
      <c r="C123" s="9" t="s">
        <v>20</v>
      </c>
      <c r="D123" s="11" t="s">
        <v>101</v>
      </c>
      <c r="E123" s="31" t="s">
        <v>193</v>
      </c>
    </row>
    <row r="124" spans="1:5" ht="12.75">
      <c r="A124" s="9">
        <v>456</v>
      </c>
      <c r="B124" s="10" t="s">
        <v>250</v>
      </c>
      <c r="C124" s="9" t="s">
        <v>20</v>
      </c>
      <c r="D124" s="11" t="s">
        <v>102</v>
      </c>
      <c r="E124" s="31" t="s">
        <v>193</v>
      </c>
    </row>
    <row r="125" spans="1:5" ht="12.75">
      <c r="A125" s="9">
        <v>459</v>
      </c>
      <c r="B125" s="10" t="s">
        <v>253</v>
      </c>
      <c r="C125" s="9" t="s">
        <v>20</v>
      </c>
      <c r="D125" s="11" t="s">
        <v>170</v>
      </c>
      <c r="E125" s="31" t="s">
        <v>195</v>
      </c>
    </row>
    <row r="126" spans="1:5" ht="12.75">
      <c r="A126" s="9">
        <v>461</v>
      </c>
      <c r="B126" s="10" t="s">
        <v>255</v>
      </c>
      <c r="C126" s="9" t="s">
        <v>20</v>
      </c>
      <c r="D126" s="11" t="s">
        <v>170</v>
      </c>
      <c r="E126" s="31" t="s">
        <v>195</v>
      </c>
    </row>
    <row r="127" spans="1:5" ht="12.75">
      <c r="A127" s="9">
        <v>484</v>
      </c>
      <c r="B127" s="10" t="s">
        <v>280</v>
      </c>
      <c r="C127" s="9" t="s">
        <v>20</v>
      </c>
      <c r="D127" s="11" t="s">
        <v>170</v>
      </c>
      <c r="E127" s="31" t="s">
        <v>195</v>
      </c>
    </row>
    <row r="128" spans="1:5" ht="12.75">
      <c r="A128" s="9">
        <v>486</v>
      </c>
      <c r="B128" s="10" t="s">
        <v>282</v>
      </c>
      <c r="C128" s="9" t="s">
        <v>20</v>
      </c>
      <c r="D128" s="11" t="s">
        <v>100</v>
      </c>
      <c r="E128" s="31" t="s">
        <v>193</v>
      </c>
    </row>
    <row r="129" spans="1:5" ht="12.75">
      <c r="A129" s="9">
        <v>498</v>
      </c>
      <c r="B129" s="10" t="s">
        <v>292</v>
      </c>
      <c r="C129" s="9" t="s">
        <v>20</v>
      </c>
      <c r="D129" s="11" t="s">
        <v>108</v>
      </c>
      <c r="E129" s="31" t="s">
        <v>195</v>
      </c>
    </row>
    <row r="130" spans="1:5" ht="12.75">
      <c r="A130" s="9">
        <v>499</v>
      </c>
      <c r="B130" s="10" t="s">
        <v>293</v>
      </c>
      <c r="C130" s="9" t="s">
        <v>20</v>
      </c>
      <c r="D130" s="11" t="s">
        <v>156</v>
      </c>
      <c r="E130" s="31" t="s">
        <v>193</v>
      </c>
    </row>
    <row r="132" spans="1:5" ht="12.75">
      <c r="A132" s="64" t="s">
        <v>330</v>
      </c>
      <c r="B132" s="64"/>
      <c r="C132" s="64"/>
      <c r="D132" s="64"/>
      <c r="E132" s="64"/>
    </row>
    <row r="133" spans="1:5" ht="12.75">
      <c r="A133" s="9">
        <v>598</v>
      </c>
      <c r="B133" s="10" t="s">
        <v>209</v>
      </c>
      <c r="C133" s="9" t="s">
        <v>91</v>
      </c>
      <c r="D133" s="11" t="s">
        <v>125</v>
      </c>
      <c r="E133" s="31" t="s">
        <v>195</v>
      </c>
    </row>
    <row r="135" spans="1:5" ht="12.75">
      <c r="A135" s="64" t="s">
        <v>331</v>
      </c>
      <c r="B135" s="64"/>
      <c r="C135" s="64"/>
      <c r="D135" s="64"/>
      <c r="E135" s="64"/>
    </row>
    <row r="136" spans="1:5" ht="12.75">
      <c r="A136" s="9">
        <v>596</v>
      </c>
      <c r="B136" s="10" t="s">
        <v>279</v>
      </c>
      <c r="C136" s="9" t="s">
        <v>65</v>
      </c>
      <c r="D136" s="11" t="s">
        <v>115</v>
      </c>
      <c r="E136" s="31" t="s">
        <v>193</v>
      </c>
    </row>
    <row r="137" spans="1:5" ht="12.75">
      <c r="A137" s="9">
        <v>599</v>
      </c>
      <c r="B137" s="10" t="s">
        <v>207</v>
      </c>
      <c r="C137" s="9" t="s">
        <v>65</v>
      </c>
      <c r="D137" s="11" t="s">
        <v>122</v>
      </c>
      <c r="E137" s="31" t="s">
        <v>195</v>
      </c>
    </row>
    <row r="138" spans="1:5" ht="12.75">
      <c r="A138" s="9">
        <v>600</v>
      </c>
      <c r="B138" s="10" t="s">
        <v>205</v>
      </c>
      <c r="C138" s="9" t="s">
        <v>65</v>
      </c>
      <c r="D138" s="11" t="s">
        <v>165</v>
      </c>
      <c r="E138" s="31" t="s">
        <v>193</v>
      </c>
    </row>
    <row r="140" spans="1:5" ht="12.75">
      <c r="A140" s="64" t="s">
        <v>332</v>
      </c>
      <c r="B140" s="64"/>
      <c r="C140" s="64"/>
      <c r="D140" s="64"/>
      <c r="E140" s="64"/>
    </row>
    <row r="141" spans="1:5" ht="12.75">
      <c r="A141" s="9">
        <v>579</v>
      </c>
      <c r="B141" s="10" t="s">
        <v>322</v>
      </c>
      <c r="C141" s="9" t="s">
        <v>78</v>
      </c>
      <c r="D141" s="11" t="s">
        <v>324</v>
      </c>
      <c r="E141" s="31" t="s">
        <v>195</v>
      </c>
    </row>
    <row r="142" spans="1:5" ht="12.75">
      <c r="A142" s="9">
        <v>595</v>
      </c>
      <c r="B142" s="10" t="s">
        <v>288</v>
      </c>
      <c r="C142" s="9" t="s">
        <v>78</v>
      </c>
      <c r="D142" s="11" t="s">
        <v>94</v>
      </c>
      <c r="E142" s="31" t="s">
        <v>195</v>
      </c>
    </row>
    <row r="143" spans="1:5" ht="12.75">
      <c r="A143" s="9">
        <v>597</v>
      </c>
      <c r="B143" s="10" t="s">
        <v>240</v>
      </c>
      <c r="C143" s="9" t="s">
        <v>78</v>
      </c>
      <c r="D143" s="11" t="s">
        <v>94</v>
      </c>
      <c r="E143" s="31" t="s">
        <v>195</v>
      </c>
    </row>
  </sheetData>
  <mergeCells count="9">
    <mergeCell ref="A140:E140"/>
    <mergeCell ref="A90:E90"/>
    <mergeCell ref="A118:E118"/>
    <mergeCell ref="A132:E132"/>
    <mergeCell ref="A135:E135"/>
    <mergeCell ref="A4:E4"/>
    <mergeCell ref="A6:E6"/>
    <mergeCell ref="A26:E26"/>
    <mergeCell ref="A51:E5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58" r:id="rId2"/>
  <rowBreaks count="1" manualBreakCount="1"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2005-06-13T07:28:39Z</cp:lastPrinted>
  <dcterms:created xsi:type="dcterms:W3CDTF">1997-05-24T11:04:52Z</dcterms:created>
  <dcterms:modified xsi:type="dcterms:W3CDTF">2005-06-13T14:02:01Z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