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10" windowHeight="921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</sheets>
  <definedNames>
    <definedName name="_xlnm.Print_Area" localSheetId="7">'Stampa 1'!$A$1:$G$19</definedName>
    <definedName name="_xlnm.Print_Area" localSheetId="8">'Stampa 2'!$A$1:$E$140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8">'Stampa 2'!$1:$5</definedName>
    <definedName name="_xlnm.Print_Titles" localSheetId="10">'Stampa 4'!$1:$2</definedName>
  </definedNames>
  <calcPr fullCalcOnLoad="1"/>
</workbook>
</file>

<file path=xl/comments2.xml><?xml version="1.0" encoding="utf-8"?>
<comments xmlns="http://schemas.openxmlformats.org/spreadsheetml/2006/main">
  <authors>
    <author>User name placeholder</author>
  </authors>
  <commentList>
    <comment ref="A7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si può usare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<sst xmlns="http://schemas.openxmlformats.org/spreadsheetml/2006/main" count="2044" uniqueCount="318">
  <si>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</si>
  <si>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</si>
  <si>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</si>
  <si>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</si>
  <si>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</si>
  <si>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</si>
  <si>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</si>
  <si>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</si>
  <si>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</si>
  <si>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</si>
  <si>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</si>
  <si>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</si>
  <si>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</si>
  <si>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</si>
  <si>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</si>
  <si>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</si>
  <si>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</si>
  <si>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</si>
  <si>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</si>
  <si>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</si>
  <si>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</si>
  <si>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</si>
  <si>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</si>
  <si>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</si>
  <si>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</si>
  <si>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</si>
  <si>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</si>
  <si>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</si>
  <si>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</si>
  <si>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</si>
  <si>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</si>
  <si>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</si>
  <si>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</si>
  <si>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</si>
  <si>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</si>
  <si>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</si>
  <si>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</si>
  <si>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</si>
  <si>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</si>
  <si>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</si>
  <si>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</si>
  <si>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</si>
  <si>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</si>
  <si>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</si>
  <si>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</si>
  <si>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</si>
  <si>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</si>
  <si>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</si>
  <si>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</si>
  <si>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</si>
  <si>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</si>
  <si>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</si>
  <si>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</si>
  <si>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</si>
  <si>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</si>
  <si>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</si>
  <si>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</si>
  <si>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</si>
  <si>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</si>
  <si>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</si>
  <si>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</si>
  <si>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</si>
  <si>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BDEGH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</si>
  <si>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</si>
  <si>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</si>
  <si>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</si>
  <si>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</si>
  <si>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</si>
  <si>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</si>
  <si>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</si>
  <si>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</si>
  <si>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</si>
  <si>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19 a 27 anni</t>
  </si>
  <si>
    <t>da 28 a 33 anni</t>
  </si>
  <si>
    <t>da 34 a 39 anni</t>
  </si>
  <si>
    <t>da 40 a 45 anni</t>
  </si>
  <si>
    <t>da 46 a 55 anni</t>
  </si>
  <si>
    <t>da 56 a 70 anni</t>
  </si>
  <si>
    <t>Z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</si>
  <si>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</si>
  <si>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</si>
  <si>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</si>
  <si>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</si>
  <si>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</si>
  <si>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</si>
  <si>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</si>
  <si>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</si>
  <si>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</si>
  <si>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</si>
  <si>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</si>
  <si>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Donne da 13 a 65 anni</t>
  </si>
  <si>
    <t>Giov.</t>
  </si>
  <si>
    <t>da 13 a 18 anni</t>
  </si>
  <si>
    <t>ABDFG</t>
  </si>
  <si>
    <t>MTB CASENTINO</t>
  </si>
  <si>
    <t>IL CAVALLINO</t>
  </si>
  <si>
    <t>F.A.R.E.-TENTICICLISMO</t>
  </si>
  <si>
    <t>AVIS AIDO C. DEL LAGO</t>
  </si>
  <si>
    <t>ASA</t>
  </si>
  <si>
    <t>TEAM D.BIKE (AICS)</t>
  </si>
  <si>
    <t>PASQUINI (AICS)</t>
  </si>
  <si>
    <t>DONKEY BIKE (FCI)</t>
  </si>
  <si>
    <t>TEAM SCOTT-PASQUINI</t>
  </si>
  <si>
    <t>GRIFO BIKE</t>
  </si>
  <si>
    <t>QUOTA MILLE</t>
  </si>
  <si>
    <t>CICLI TESTI (FCI)</t>
  </si>
  <si>
    <t>CICLI LIVI</t>
  </si>
  <si>
    <t>CICLI MAHER</t>
  </si>
  <si>
    <t>VILLASTRADA</t>
  </si>
  <si>
    <t>PEDALE LENTO</t>
  </si>
  <si>
    <t>DUE RUOTE AREZZO</t>
  </si>
  <si>
    <t>GGMP GRANCASA</t>
  </si>
  <si>
    <t>GAUDENZI (FCI)</t>
  </si>
  <si>
    <t>DONKEY BIKE (UISP)</t>
  </si>
  <si>
    <t>VAL DI LORETO</t>
  </si>
  <si>
    <t>MACCHIE</t>
  </si>
  <si>
    <t>VALENTINI (FCI)</t>
  </si>
  <si>
    <t>MTB SANTAFIORA</t>
  </si>
  <si>
    <t>CICLISSIMO BIKE</t>
  </si>
  <si>
    <t>PASQUINI (FCI)</t>
  </si>
  <si>
    <t>TEAM BIKE 2000 GROSSETO (UDACE)</t>
  </si>
  <si>
    <t>SANTA CROCE</t>
  </si>
  <si>
    <t>VINER EVOLUTION TEAM (UDACE)</t>
  </si>
  <si>
    <t>GALLUZZI (UISP)</t>
  </si>
  <si>
    <t>TREKKING BIKE AMIATA</t>
  </si>
  <si>
    <t>NOBIL BIKE (UISP)</t>
  </si>
  <si>
    <t>GALLUZZI (FCI)</t>
  </si>
  <si>
    <t>DLF CHIUSI</t>
  </si>
  <si>
    <t>ERREPI  (UISP)</t>
  </si>
  <si>
    <t>CICLISTICA VALDARBIA</t>
  </si>
  <si>
    <t>PENTA SPORT VALDELSA</t>
  </si>
  <si>
    <t>C.D.P.BADIA A SETTIMO</t>
  </si>
  <si>
    <t>TERONTOLA</t>
  </si>
  <si>
    <t>EUROBICI (UISP)</t>
  </si>
  <si>
    <t>EUROBICI (ENDAS)</t>
  </si>
  <si>
    <t>TEAM EUROBICI</t>
  </si>
  <si>
    <t>VENTURINO 2000</t>
  </si>
  <si>
    <t xml:space="preserve">TOP RACE MANILA TEAM  </t>
  </si>
  <si>
    <t>TEAM BIKE PIONIERI</t>
  </si>
  <si>
    <t>CUS PISA</t>
  </si>
  <si>
    <t>UISP SIENA</t>
  </si>
  <si>
    <t>UISP GROSSETO</t>
  </si>
  <si>
    <t>GRIP MTB CASTELFIORENTINO</t>
  </si>
  <si>
    <t>CLUB RUOTA LIBERA</t>
  </si>
  <si>
    <t>FALISCO</t>
  </si>
  <si>
    <t>TEAM BIKE VITERBO</t>
  </si>
  <si>
    <t>MTB MONTEFIASCONE</t>
  </si>
  <si>
    <t>GROTTE DI CASTRO MTB</t>
  </si>
  <si>
    <t>VICHINGHI (UDACE)</t>
  </si>
  <si>
    <t>NUOVA BIKE MANIA</t>
  </si>
  <si>
    <t>BERNARDINI</t>
  </si>
  <si>
    <t>RED DEVILS</t>
  </si>
  <si>
    <t>CICLI MONTANINI (FCI)</t>
  </si>
  <si>
    <t>CASTEL RIGONE PEDALA</t>
  </si>
  <si>
    <t>CICLO SAVINESE</t>
  </si>
  <si>
    <t>LACUS PIANA</t>
  </si>
  <si>
    <t>PITIGLIANO</t>
  </si>
  <si>
    <t>TENTICICLISMO</t>
  </si>
  <si>
    <t>TEAM D.BIKE (FCI)</t>
  </si>
  <si>
    <t>VALENTINI (ENDAS)</t>
  </si>
  <si>
    <t>GALLUZZI (UDACE)</t>
  </si>
  <si>
    <t>GAUDENZI (UISP)</t>
  </si>
  <si>
    <t>TEAM D.BIKE (UISP)</t>
  </si>
  <si>
    <t>ERREPI TEAM 2005</t>
  </si>
  <si>
    <t>GUIDI (UISP)</t>
  </si>
  <si>
    <t>GAS TEAM</t>
  </si>
  <si>
    <t>ORSO ON BIKE (UISP)</t>
  </si>
  <si>
    <t>ORSO ON BIKE (FCI)</t>
  </si>
  <si>
    <t>BIKELAND TEAM 2003</t>
  </si>
  <si>
    <t>CHIANCIANO (UISP)</t>
  </si>
  <si>
    <t>CICLI TESTI (AICS)</t>
  </si>
  <si>
    <t>BEVAGNA</t>
  </si>
  <si>
    <t xml:space="preserve">SCOIATTOLI </t>
  </si>
  <si>
    <t>FRATRES</t>
  </si>
  <si>
    <t>AVIS PRATOVECCHIO</t>
  </si>
  <si>
    <t>ABDEFGH</t>
  </si>
  <si>
    <t>MAZZUOLI TIZIANO</t>
  </si>
  <si>
    <t>UISP</t>
  </si>
  <si>
    <t>MAZZUOLI MARCO</t>
  </si>
  <si>
    <t>UDACE</t>
  </si>
  <si>
    <t>PANTI ROBERTO</t>
  </si>
  <si>
    <t>FCI</t>
  </si>
  <si>
    <t>CASTELLANI GIANLUCA</t>
  </si>
  <si>
    <t>CHIAPPINI MICHELE</t>
  </si>
  <si>
    <t>CAPPELLI MARIO</t>
  </si>
  <si>
    <t>VOSSE MONIKA</t>
  </si>
  <si>
    <t>AICS</t>
  </si>
  <si>
    <t>SCARPELLI GRAZIANO</t>
  </si>
  <si>
    <t>CASELLI MICHELE</t>
  </si>
  <si>
    <t>BICILANDIA (UDACE)</t>
  </si>
  <si>
    <t>MARINELLI FERRETTINI STEFANO</t>
  </si>
  <si>
    <t>GIORGINI STEFANO</t>
  </si>
  <si>
    <t>AMERIGHI FABRIZIO</t>
  </si>
  <si>
    <t>TOGNONI DENIS</t>
  </si>
  <si>
    <t>TEAM BIKES FOLLONICA</t>
  </si>
  <si>
    <t>PAPERINI GIANPIERO</t>
  </si>
  <si>
    <t>BUCCIARELLI MASSIMILIANO</t>
  </si>
  <si>
    <t>NORCINI FABIO</t>
  </si>
  <si>
    <t>HARRISON SELENA</t>
  </si>
  <si>
    <t>FRAGAI GIANLUCA</t>
  </si>
  <si>
    <t>RISCAIO GIANFRANCO</t>
  </si>
  <si>
    <t>FALSETTI NICOLA</t>
  </si>
  <si>
    <t>FALSETTI DANIELE</t>
  </si>
  <si>
    <t>MEACCI NICO</t>
  </si>
  <si>
    <t>FALSETTI DAVID</t>
  </si>
  <si>
    <t>BORGOGNI SIMONE</t>
  </si>
  <si>
    <t>PAPAVERI RENATO</t>
  </si>
  <si>
    <t>BRANDINI NICOLA</t>
  </si>
  <si>
    <t>GIACCHERINI PAOLO</t>
  </si>
  <si>
    <t>ENDAS</t>
  </si>
  <si>
    <t>FELICI LORENZO</t>
  </si>
  <si>
    <t>PAPERINI GIANCARLO</t>
  </si>
  <si>
    <t>SENSERINI GIUSEPPE</t>
  </si>
  <si>
    <t>PIETRI ALESSANDRO</t>
  </si>
  <si>
    <t>LANDUCCI ANDREA</t>
  </si>
  <si>
    <t>LANDUCCI VITTORIO</t>
  </si>
  <si>
    <t>BARTOLINI SAURO</t>
  </si>
  <si>
    <t>GIUSTARINI GIANFRANCO</t>
  </si>
  <si>
    <t>GROSSETO EDILTEL</t>
  </si>
  <si>
    <t>PALLECCHI LUCA</t>
  </si>
  <si>
    <t>GUIDI TIZIANO</t>
  </si>
  <si>
    <t>MOGAVERO FLAVIANO</t>
  </si>
  <si>
    <t>BRACCIALI ROBERTO</t>
  </si>
  <si>
    <t>CARDINALI FRANCO</t>
  </si>
  <si>
    <t>CARDINALI FRANCESCO</t>
  </si>
  <si>
    <t>SADOTTI LUCA</t>
  </si>
  <si>
    <t>TESTI LUCA</t>
  </si>
  <si>
    <t>BARTOLINI DAVIDE</t>
  </si>
  <si>
    <t>CATENI MARCO</t>
  </si>
  <si>
    <t>TARDIVO LORENZO</t>
  </si>
  <si>
    <t>GIANNINI STEFANO</t>
  </si>
  <si>
    <t>SOCIETA' SPORTIVA GROS</t>
  </si>
  <si>
    <t>CASAGLIA PIETRO</t>
  </si>
  <si>
    <t>CAFFE' HAWAI</t>
  </si>
  <si>
    <t>TANGANELLI MASSIMO</t>
  </si>
  <si>
    <t>BINDI SIMONE</t>
  </si>
  <si>
    <t>TIMITILLI ALESSANDRO</t>
  </si>
  <si>
    <t>PRIORI FRANCESCO</t>
  </si>
  <si>
    <t>DUCHINI LAURA</t>
  </si>
  <si>
    <t>FUSI LUCIANO</t>
  </si>
  <si>
    <t>PELLEGRINI ALDO</t>
  </si>
  <si>
    <t>BARTOLOZZI MARCELLO</t>
  </si>
  <si>
    <t>SABATINI MAURIZIO</t>
  </si>
  <si>
    <t>BARTOLOMEI MASSIMO</t>
  </si>
  <si>
    <t xml:space="preserve">MARYNEER CYCLES </t>
  </si>
  <si>
    <t>CAPPARELLI GUIDO</t>
  </si>
  <si>
    <t>MARRONI MARCO</t>
  </si>
  <si>
    <t>DIGILIO EMANUELE</t>
  </si>
  <si>
    <t>CENNI ALESSANDRO</t>
  </si>
  <si>
    <t>BIANCONI GUIDO</t>
  </si>
  <si>
    <t>FERRI ALESSANDRO</t>
  </si>
  <si>
    <t>CIABATTI GIANPIERO</t>
  </si>
  <si>
    <t>CAVALLUCCI PAOLO</t>
  </si>
  <si>
    <t>PENNONE STEFANO</t>
  </si>
  <si>
    <t>MONTEARGENTARIO</t>
  </si>
  <si>
    <t>SOLARI MARCO</t>
  </si>
  <si>
    <t>CANUZZI AGOSTINO</t>
  </si>
  <si>
    <t>COSTANTINI ANDREA</t>
  </si>
  <si>
    <t>MARCUCCI CLAUDIO</t>
  </si>
  <si>
    <t>LAMANTIA SERGIO</t>
  </si>
  <si>
    <t>CAPITANI WALTER</t>
  </si>
  <si>
    <t>FATICHENTI LEONARDO</t>
  </si>
  <si>
    <t>BONO GIANNI</t>
  </si>
  <si>
    <t>NOCENTINI DANIELE</t>
  </si>
  <si>
    <t>MARIOTTI MARTE</t>
  </si>
  <si>
    <t>ESERCITO - CAPAR</t>
  </si>
  <si>
    <t>POLLAZZI MARCO</t>
  </si>
  <si>
    <t>CORRIDORI LUCIANO</t>
  </si>
  <si>
    <t>JEU SEBASTIEN ROBERT</t>
  </si>
  <si>
    <t>BOTTI SAURO</t>
  </si>
  <si>
    <t>PIERI MAURO</t>
  </si>
  <si>
    <t>PROSPERI ALESSANDRO</t>
  </si>
  <si>
    <t>MARZIALI STEFANO</t>
  </si>
  <si>
    <t>PERUGINI SABRINA</t>
  </si>
  <si>
    <t>VALERI LIDO</t>
  </si>
  <si>
    <t>ZANOBI MAURO</t>
  </si>
  <si>
    <t>COTTINI PAOLO</t>
  </si>
  <si>
    <t>BURRONI LUCA</t>
  </si>
  <si>
    <t>GALLORINI ANDREA</t>
  </si>
  <si>
    <t>CROCCHI SIMONE</t>
  </si>
  <si>
    <t>PACETTI STEFANO</t>
  </si>
  <si>
    <t>MARZI ALFONSO</t>
  </si>
  <si>
    <t>PERUZZI GIUSEPPE</t>
  </si>
  <si>
    <t>CIPRIANI GIANNI</t>
  </si>
  <si>
    <t>BARBAGLI MASSIMO</t>
  </si>
  <si>
    <t>GAVAGNI REMO</t>
  </si>
  <si>
    <t>PANCINI MARCO</t>
  </si>
  <si>
    <t>MUGNAINI LUCA</t>
  </si>
  <si>
    <t>PETRONE ROBERTO</t>
  </si>
  <si>
    <t>SENESI STEFANO</t>
  </si>
  <si>
    <t>LIGI NICOLA</t>
  </si>
  <si>
    <t>PROIA MARIO</t>
  </si>
  <si>
    <t>GRIFONI LUCIO</t>
  </si>
  <si>
    <t>RONCHINI SIMONE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</si>
  <si>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</si>
  <si>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</si>
  <si>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</si>
  <si>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</si>
  <si>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</si>
  <si>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Giov. - da 13 a 18 anni</t>
  </si>
  <si>
    <t>Categoria S.E - da 56 a 70 anni</t>
  </si>
  <si>
    <t>Categoria Z - Donne da 13 a 65 anni</t>
  </si>
  <si>
    <t>CLASSIFICA DI SOCIETA'</t>
  </si>
  <si>
    <t>1°</t>
  </si>
  <si>
    <t>2°</t>
  </si>
  <si>
    <t>3°</t>
  </si>
  <si>
    <t>4°</t>
  </si>
  <si>
    <t>5°</t>
  </si>
  <si>
    <t>ORSO ON BIKE</t>
  </si>
  <si>
    <t>6°</t>
  </si>
  <si>
    <t>7°</t>
  </si>
  <si>
    <t>8°</t>
  </si>
  <si>
    <t>SOCIETA'</t>
  </si>
  <si>
    <t>PRIMO ASSOLUTO</t>
  </si>
  <si>
    <t>Esposto alle ore:12,30</t>
  </si>
  <si>
    <t>La GIURIA: BIAGIOTTI Massimo - BUCCI Valerio - BRIZZI BRIZIOTTO Valentino - MANINI Alessio</t>
  </si>
  <si>
    <r>
      <t xml:space="preserve">Classifica atleti delle categorie:  Giovani,   Super E,   Donne,  per Assoluto   ( </t>
    </r>
    <r>
      <rPr>
        <b/>
        <i/>
        <sz val="10"/>
        <rFont val="Arial"/>
        <family val="2"/>
      </rPr>
      <t xml:space="preserve">Km 28 </t>
    </r>
    <r>
      <rPr>
        <b/>
        <i/>
        <sz val="12"/>
        <rFont val="Arial"/>
        <family val="2"/>
      </rPr>
      <t>)</t>
    </r>
  </si>
  <si>
    <r>
      <t xml:space="preserve">Classifica atleti delle categorie: A,  B,  C,  D,  E,   per Assoluto   ( </t>
    </r>
    <r>
      <rPr>
        <b/>
        <i/>
        <sz val="10"/>
        <rFont val="Arial"/>
        <family val="2"/>
      </rPr>
      <t xml:space="preserve">Km 36 </t>
    </r>
    <r>
      <rPr>
        <b/>
        <i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</si>
</sst>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19050</xdr:rowOff>
    </xdr:from>
    <xdr:to>
      <xdr:col>5</xdr:col>
      <xdr:colOff>1914525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6958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U.I.S.P. LEGA   CICLISMO NAZIONALE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SIENA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Proloco S.Angelo Scalo  - Orso on Bike  - Lega Cilcismo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12°  VIGNETI  &amp;  CASTELLI "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TROFEO " COLLI &amp; VALLI " ARETINE - SENESI    ( 5° Prova 2005 )
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S.Angelo Scalo (SI) 24 Aprile 2005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0</xdr:row>
      <xdr:rowOff>38100</xdr:rowOff>
    </xdr:from>
    <xdr:to>
      <xdr:col>4</xdr:col>
      <xdr:colOff>180975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38100"/>
          <a:ext cx="48387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U.I.S.P. LEGA   CICLISMO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Siena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Proloco S.Angelo Scalo - Orso on Bike --  Lega Cilcismo UISP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"12° VIGNETI  &amp;  CASTELLI "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TROFEO " COLLI &amp; VALLI " ARETINE - SENESI    ( 5° Prova 2005 )
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Loc. S.Angelo Scalo (SI)  24 Aprile 2005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9525</xdr:rowOff>
    </xdr:from>
    <xdr:to>
      <xdr:col>5</xdr:col>
      <xdr:colOff>466725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0</xdr:row>
      <xdr:rowOff>114300</xdr:rowOff>
    </xdr:from>
    <xdr:to>
      <xdr:col>7</xdr:col>
      <xdr:colOff>533400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1143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LEGA CICLISMO U.I.S.P.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06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8.7109375" style="33" customWidth="1"/>
    <col min="9" max="10" width="6.710937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71</v>
      </c>
      <c r="I1" s="38" t="s">
        <v>86</v>
      </c>
      <c r="J1" s="38" t="s">
        <v>87</v>
      </c>
    </row>
    <row r="2" spans="1:7" ht="12.75">
      <c r="A2" s="9">
        <v>2</v>
      </c>
      <c r="B2" s="10" t="s">
        <v>178</v>
      </c>
      <c r="C2" s="9">
        <v>78</v>
      </c>
      <c r="D2" s="9" t="s">
        <v>16</v>
      </c>
      <c r="E2" s="9">
        <v>38</v>
      </c>
      <c r="F2" s="11" t="str">
        <f>VLOOKUP(E2,Società!A$2:B$900,2,FALSE)</f>
        <v>GALLUZZI (UDACE)</v>
      </c>
      <c r="G2" s="31" t="s">
        <v>179</v>
      </c>
    </row>
    <row r="3" spans="1:7" ht="12.75">
      <c r="A3" s="9">
        <v>20</v>
      </c>
      <c r="B3" s="10" t="s">
        <v>207</v>
      </c>
      <c r="C3" s="9">
        <v>79</v>
      </c>
      <c r="D3" s="9" t="s">
        <v>16</v>
      </c>
      <c r="E3" s="9">
        <v>8</v>
      </c>
      <c r="F3" s="11" t="str">
        <f>VLOOKUP(E3,Società!A$2:B$900,2,FALSE)</f>
        <v>PASQUINI (AICS)</v>
      </c>
      <c r="G3" s="31" t="s">
        <v>186</v>
      </c>
    </row>
    <row r="4" spans="1:7" ht="12.75">
      <c r="A4" s="9">
        <v>47</v>
      </c>
      <c r="B4" s="10" t="s">
        <v>224</v>
      </c>
      <c r="C4" s="9">
        <v>86</v>
      </c>
      <c r="D4" s="9" t="s">
        <v>16</v>
      </c>
      <c r="E4" s="9">
        <v>3</v>
      </c>
      <c r="F4" s="11" t="str">
        <f>VLOOKUP(E4,Società!A$2:B$900,2,FALSE)</f>
        <v>F.A.R.E.-TENTICICLISMO</v>
      </c>
      <c r="G4" s="31" t="s">
        <v>186</v>
      </c>
    </row>
    <row r="5" spans="1:7" ht="12.75">
      <c r="A5" s="9">
        <v>50</v>
      </c>
      <c r="B5" s="10" t="s">
        <v>227</v>
      </c>
      <c r="C5" s="9">
        <v>85</v>
      </c>
      <c r="D5" s="9" t="s">
        <v>16</v>
      </c>
      <c r="E5" s="9">
        <v>3</v>
      </c>
      <c r="F5" s="11" t="str">
        <f>VLOOKUP(E5,Società!A$2:B$900,2,FALSE)</f>
        <v>F.A.R.E.-TENTICICLISMO</v>
      </c>
      <c r="G5" s="31" t="s">
        <v>186</v>
      </c>
    </row>
    <row r="6" spans="1:7" ht="12.75">
      <c r="A6" s="9">
        <v>52</v>
      </c>
      <c r="B6" s="10" t="s">
        <v>229</v>
      </c>
      <c r="C6" s="9">
        <v>82</v>
      </c>
      <c r="D6" s="9" t="s">
        <v>16</v>
      </c>
      <c r="E6" s="9">
        <v>63</v>
      </c>
      <c r="F6" s="11" t="str">
        <f>VLOOKUP(E6,Società!A$2:B$900,2,FALSE)</f>
        <v>RED DEVILS</v>
      </c>
      <c r="G6" s="31" t="s">
        <v>181</v>
      </c>
    </row>
    <row r="7" spans="1:7" ht="12.75">
      <c r="A7" s="9">
        <v>66</v>
      </c>
      <c r="B7" s="10" t="s">
        <v>247</v>
      </c>
      <c r="C7" s="9">
        <v>85</v>
      </c>
      <c r="D7" s="9" t="s">
        <v>16</v>
      </c>
      <c r="E7" s="9">
        <v>30</v>
      </c>
      <c r="F7" s="11" t="str">
        <f>VLOOKUP(E7,Società!A$2:B$900,2,FALSE)</f>
        <v>MTB SANTAFIORA</v>
      </c>
      <c r="G7" s="31" t="s">
        <v>177</v>
      </c>
    </row>
    <row r="8" spans="1:7" ht="12.75">
      <c r="A8" s="9">
        <v>71</v>
      </c>
      <c r="B8" s="10" t="s">
        <v>252</v>
      </c>
      <c r="C8" s="9">
        <v>83</v>
      </c>
      <c r="D8" s="9" t="s">
        <v>16</v>
      </c>
      <c r="E8" s="9">
        <v>1</v>
      </c>
      <c r="F8" s="11" t="str">
        <f>VLOOKUP(E8,Società!A$2:B$900,2,FALSE)</f>
        <v>MTB CASENTINO</v>
      </c>
      <c r="G8" s="31" t="s">
        <v>177</v>
      </c>
    </row>
    <row r="9" spans="1:7" ht="12.75">
      <c r="A9" s="9">
        <v>104</v>
      </c>
      <c r="B9" s="10" t="s">
        <v>288</v>
      </c>
      <c r="C9" s="9">
        <v>84</v>
      </c>
      <c r="D9" s="9" t="s">
        <v>16</v>
      </c>
      <c r="E9" s="9">
        <v>24</v>
      </c>
      <c r="F9" s="11" t="str">
        <f>VLOOKUP(E9,Società!A$2:B$900,2,FALSE)</f>
        <v>GAUDENZI (FCI)</v>
      </c>
      <c r="G9" s="31" t="s">
        <v>181</v>
      </c>
    </row>
    <row r="10" spans="1:7" ht="12.75">
      <c r="A10" s="9">
        <v>108</v>
      </c>
      <c r="B10" s="10" t="s">
        <v>292</v>
      </c>
      <c r="C10" s="9">
        <v>84</v>
      </c>
      <c r="D10" s="9" t="s">
        <v>16</v>
      </c>
      <c r="E10" s="9">
        <v>34</v>
      </c>
      <c r="F10" s="11" t="str">
        <f>VLOOKUP(E10,Società!A$2:B$900,2,FALSE)</f>
        <v>TEAM BIKE 2000 GROSSETO (UDACE)</v>
      </c>
      <c r="G10" s="31" t="s">
        <v>179</v>
      </c>
    </row>
    <row r="11" spans="1:7" ht="12.75">
      <c r="A11" s="9">
        <v>7</v>
      </c>
      <c r="B11" s="10" t="s">
        <v>188</v>
      </c>
      <c r="C11" s="9">
        <v>76</v>
      </c>
      <c r="D11" s="9" t="s">
        <v>17</v>
      </c>
      <c r="E11" s="9">
        <v>4</v>
      </c>
      <c r="F11" s="11" t="str">
        <f>VLOOKUP(E11,Società!A$2:B$900,2,FALSE)</f>
        <v>BICILANDIA (UDACE)</v>
      </c>
      <c r="G11" s="31" t="s">
        <v>179</v>
      </c>
    </row>
    <row r="12" spans="1:7" ht="12.75">
      <c r="A12" s="9">
        <v>11</v>
      </c>
      <c r="B12" s="10" t="s">
        <v>193</v>
      </c>
      <c r="C12" s="9">
        <v>75</v>
      </c>
      <c r="D12" s="9" t="s">
        <v>17</v>
      </c>
      <c r="E12" s="9">
        <v>83</v>
      </c>
      <c r="F12" s="11" t="str">
        <f>VLOOKUP(E12,Società!A$2:B$900,2,FALSE)</f>
        <v>TEAM BIKES FOLLONICA</v>
      </c>
      <c r="G12" s="31" t="s">
        <v>181</v>
      </c>
    </row>
    <row r="13" spans="1:7" ht="12.75">
      <c r="A13" s="9">
        <v>14</v>
      </c>
      <c r="B13" s="10" t="s">
        <v>197</v>
      </c>
      <c r="C13" s="9">
        <v>72</v>
      </c>
      <c r="D13" s="9" t="s">
        <v>17</v>
      </c>
      <c r="E13" s="9">
        <v>1</v>
      </c>
      <c r="F13" s="11" t="str">
        <f>VLOOKUP(E13,Società!A$2:B$900,2,FALSE)</f>
        <v>MTB CASENTINO</v>
      </c>
      <c r="G13" s="31" t="s">
        <v>177</v>
      </c>
    </row>
    <row r="14" spans="1:7" ht="12.75">
      <c r="A14" s="9">
        <v>22</v>
      </c>
      <c r="B14" s="10" t="s">
        <v>210</v>
      </c>
      <c r="C14" s="9">
        <v>73</v>
      </c>
      <c r="D14" s="9" t="s">
        <v>17</v>
      </c>
      <c r="E14" s="9">
        <v>6</v>
      </c>
      <c r="F14" s="11" t="str">
        <f>VLOOKUP(E14,Società!A$2:B$900,2,FALSE)</f>
        <v>DONKEY BIKE (FCI)</v>
      </c>
      <c r="G14" s="31" t="s">
        <v>181</v>
      </c>
    </row>
    <row r="15" spans="1:7" ht="12.75">
      <c r="A15" s="9">
        <v>40</v>
      </c>
      <c r="B15" s="10" t="s">
        <v>215</v>
      </c>
      <c r="C15" s="9">
        <v>74</v>
      </c>
      <c r="D15" s="9" t="s">
        <v>17</v>
      </c>
      <c r="E15" s="9">
        <v>3</v>
      </c>
      <c r="F15" s="11" t="str">
        <f>VLOOKUP(E15,Società!A$2:B$900,2,FALSE)</f>
        <v>F.A.R.E.-TENTICICLISMO</v>
      </c>
      <c r="G15" s="31" t="s">
        <v>186</v>
      </c>
    </row>
    <row r="16" spans="1:7" ht="12.75">
      <c r="A16" s="9">
        <v>41</v>
      </c>
      <c r="B16" s="10" t="s">
        <v>216</v>
      </c>
      <c r="C16" s="9">
        <v>73</v>
      </c>
      <c r="D16" s="9" t="s">
        <v>17</v>
      </c>
      <c r="E16" s="9">
        <v>17</v>
      </c>
      <c r="F16" s="11" t="str">
        <f>VLOOKUP(E16,Società!A$2:B$900,2,FALSE)</f>
        <v>CICLI MAHER</v>
      </c>
      <c r="G16" s="31" t="s">
        <v>179</v>
      </c>
    </row>
    <row r="17" spans="1:7" ht="12.75">
      <c r="A17" s="9">
        <v>44</v>
      </c>
      <c r="B17" s="10" t="s">
        <v>221</v>
      </c>
      <c r="C17" s="9">
        <v>75</v>
      </c>
      <c r="D17" s="9" t="s">
        <v>17</v>
      </c>
      <c r="E17" s="9">
        <v>25</v>
      </c>
      <c r="F17" s="11" t="str">
        <f>VLOOKUP(E17,Società!A$2:B$900,2,FALSE)</f>
        <v>DONKEY BIKE (UISP)</v>
      </c>
      <c r="G17" s="31" t="s">
        <v>177</v>
      </c>
    </row>
    <row r="18" spans="1:7" ht="12.75">
      <c r="A18" s="9">
        <v>45</v>
      </c>
      <c r="B18" s="10" t="s">
        <v>222</v>
      </c>
      <c r="C18" s="9">
        <v>72</v>
      </c>
      <c r="D18" s="9" t="s">
        <v>17</v>
      </c>
      <c r="E18" s="9">
        <v>25</v>
      </c>
      <c r="F18" s="11" t="str">
        <f>VLOOKUP(E18,Società!A$2:B$900,2,FALSE)</f>
        <v>DONKEY BIKE (UISP)</v>
      </c>
      <c r="G18" s="31" t="s">
        <v>177</v>
      </c>
    </row>
    <row r="19" spans="1:7" ht="12.75">
      <c r="A19" s="9">
        <v>49</v>
      </c>
      <c r="B19" s="10" t="s">
        <v>226</v>
      </c>
      <c r="C19" s="9">
        <v>73</v>
      </c>
      <c r="D19" s="9" t="s">
        <v>17</v>
      </c>
      <c r="E19" s="9">
        <v>3</v>
      </c>
      <c r="F19" s="11" t="str">
        <f>VLOOKUP(E19,Società!A$2:B$900,2,FALSE)</f>
        <v>F.A.R.E.-TENTICICLISMO</v>
      </c>
      <c r="G19" s="31" t="s">
        <v>186</v>
      </c>
    </row>
    <row r="20" spans="1:7" ht="12.75">
      <c r="A20" s="9">
        <v>51</v>
      </c>
      <c r="B20" s="10" t="s">
        <v>228</v>
      </c>
      <c r="C20" s="9">
        <v>75</v>
      </c>
      <c r="D20" s="9" t="s">
        <v>17</v>
      </c>
      <c r="E20" s="9">
        <v>42</v>
      </c>
      <c r="F20" s="11" t="str">
        <f>VLOOKUP(E20,Società!A$2:B$900,2,FALSE)</f>
        <v>CICLO SAVINESE</v>
      </c>
      <c r="G20" s="31" t="s">
        <v>186</v>
      </c>
    </row>
    <row r="21" spans="1:7" ht="12.75">
      <c r="A21" s="9">
        <v>57</v>
      </c>
      <c r="B21" s="10" t="s">
        <v>236</v>
      </c>
      <c r="C21" s="9">
        <v>75</v>
      </c>
      <c r="D21" s="9" t="s">
        <v>17</v>
      </c>
      <c r="E21" s="9">
        <v>51</v>
      </c>
      <c r="F21" s="11" t="str">
        <f>VLOOKUP(E21,Società!A$2:B$900,2,FALSE)</f>
        <v>CICLISTICA VALDARBIA</v>
      </c>
      <c r="G21" s="31" t="s">
        <v>177</v>
      </c>
    </row>
    <row r="22" spans="1:7" ht="12.75">
      <c r="A22" s="9">
        <v>63</v>
      </c>
      <c r="B22" s="10" t="s">
        <v>243</v>
      </c>
      <c r="C22" s="9">
        <v>76</v>
      </c>
      <c r="D22" s="9" t="s">
        <v>17</v>
      </c>
      <c r="E22" s="9">
        <v>87</v>
      </c>
      <c r="F22" s="11" t="str">
        <f>VLOOKUP(E22,Società!A$2:B$900,2,FALSE)</f>
        <v>MARYNEER CYCLES </v>
      </c>
      <c r="G22" s="31" t="s">
        <v>177</v>
      </c>
    </row>
    <row r="23" spans="1:7" ht="12.75">
      <c r="A23" s="9">
        <v>64</v>
      </c>
      <c r="B23" s="10" t="s">
        <v>245</v>
      </c>
      <c r="C23" s="9">
        <v>72</v>
      </c>
      <c r="D23" s="9" t="s">
        <v>17</v>
      </c>
      <c r="E23" s="9">
        <v>87</v>
      </c>
      <c r="F23" s="11" t="str">
        <f>VLOOKUP(E23,Società!A$2:B$900,2,FALSE)</f>
        <v>MARYNEER CYCLES </v>
      </c>
      <c r="G23" s="31" t="s">
        <v>177</v>
      </c>
    </row>
    <row r="24" spans="1:7" ht="12.75">
      <c r="A24" s="9">
        <v>65</v>
      </c>
      <c r="B24" s="10" t="s">
        <v>246</v>
      </c>
      <c r="C24" s="9">
        <v>74</v>
      </c>
      <c r="D24" s="9" t="s">
        <v>17</v>
      </c>
      <c r="E24" s="9">
        <v>87</v>
      </c>
      <c r="F24" s="11" t="str">
        <f>VLOOKUP(E24,Società!A$2:B$900,2,FALSE)</f>
        <v>MARYNEER CYCLES </v>
      </c>
      <c r="G24" s="31" t="s">
        <v>177</v>
      </c>
    </row>
    <row r="25" spans="1:7" ht="12.75">
      <c r="A25" s="9">
        <v>68</v>
      </c>
      <c r="B25" s="10" t="s">
        <v>249</v>
      </c>
      <c r="C25" s="9">
        <v>72</v>
      </c>
      <c r="D25" s="9" t="s">
        <v>17</v>
      </c>
      <c r="E25" s="9">
        <v>1</v>
      </c>
      <c r="F25" s="11" t="str">
        <f>VLOOKUP(E25,Società!A$2:B$900,2,FALSE)</f>
        <v>MTB CASENTINO</v>
      </c>
      <c r="G25" s="31" t="s">
        <v>177</v>
      </c>
    </row>
    <row r="26" spans="1:7" ht="12.75">
      <c r="A26" s="9">
        <v>73</v>
      </c>
      <c r="B26" s="10" t="s">
        <v>255</v>
      </c>
      <c r="C26" s="9">
        <v>77</v>
      </c>
      <c r="D26" s="9" t="s">
        <v>17</v>
      </c>
      <c r="E26" s="9">
        <v>38</v>
      </c>
      <c r="F26" s="11" t="str">
        <f>VLOOKUP(E26,Società!A$2:B$900,2,FALSE)</f>
        <v>GALLUZZI (UDACE)</v>
      </c>
      <c r="G26" s="31" t="s">
        <v>179</v>
      </c>
    </row>
    <row r="27" spans="1:7" ht="12.75">
      <c r="A27" s="9">
        <v>79</v>
      </c>
      <c r="B27" s="10" t="s">
        <v>261</v>
      </c>
      <c r="C27" s="9">
        <v>77</v>
      </c>
      <c r="D27" s="9" t="s">
        <v>17</v>
      </c>
      <c r="E27" s="9">
        <v>11</v>
      </c>
      <c r="F27" s="11" t="str">
        <f>VLOOKUP(E27,Società!A$2:B$900,2,FALSE)</f>
        <v>TEAM SCOTT-PASQUINI</v>
      </c>
      <c r="G27" s="31" t="s">
        <v>181</v>
      </c>
    </row>
    <row r="28" spans="1:7" ht="12.75">
      <c r="A28" s="9">
        <v>81</v>
      </c>
      <c r="B28" s="10" t="s">
        <v>263</v>
      </c>
      <c r="C28" s="9">
        <v>77</v>
      </c>
      <c r="D28" s="9" t="s">
        <v>17</v>
      </c>
      <c r="E28" s="9">
        <v>11</v>
      </c>
      <c r="F28" s="11" t="str">
        <f>VLOOKUP(E28,Società!A$2:B$900,2,FALSE)</f>
        <v>TEAM SCOTT-PASQUINI</v>
      </c>
      <c r="G28" s="31" t="s">
        <v>181</v>
      </c>
    </row>
    <row r="29" spans="1:7" ht="12.75">
      <c r="A29" s="9">
        <v>85</v>
      </c>
      <c r="B29" s="10" t="s">
        <v>268</v>
      </c>
      <c r="C29" s="9">
        <v>74</v>
      </c>
      <c r="D29" s="9" t="s">
        <v>17</v>
      </c>
      <c r="E29" s="9">
        <v>11</v>
      </c>
      <c r="F29" s="11" t="str">
        <f>VLOOKUP(E29,Società!A$2:B$900,2,FALSE)</f>
        <v>TEAM SCOTT-PASQUINI</v>
      </c>
      <c r="G29" s="31" t="s">
        <v>181</v>
      </c>
    </row>
    <row r="30" spans="1:7" ht="12.75">
      <c r="A30" s="9">
        <v>86</v>
      </c>
      <c r="B30" s="10" t="s">
        <v>269</v>
      </c>
      <c r="C30" s="9">
        <v>74</v>
      </c>
      <c r="D30" s="9" t="s">
        <v>17</v>
      </c>
      <c r="E30" s="9">
        <v>11</v>
      </c>
      <c r="F30" s="11" t="str">
        <f>VLOOKUP(E30,Società!A$2:B$900,2,FALSE)</f>
        <v>TEAM SCOTT-PASQUINI</v>
      </c>
      <c r="G30" s="31" t="s">
        <v>181</v>
      </c>
    </row>
    <row r="31" spans="1:7" ht="12.75">
      <c r="A31" s="9">
        <v>96</v>
      </c>
      <c r="B31" s="10" t="s">
        <v>280</v>
      </c>
      <c r="C31" s="9">
        <v>72</v>
      </c>
      <c r="D31" s="9" t="s">
        <v>17</v>
      </c>
      <c r="E31" s="9">
        <v>2</v>
      </c>
      <c r="F31" s="11" t="str">
        <f>VLOOKUP(E31,Società!A$2:B$900,2,FALSE)</f>
        <v>IL CAVALLINO</v>
      </c>
      <c r="G31" s="31" t="s">
        <v>177</v>
      </c>
    </row>
    <row r="32" spans="1:7" ht="12.75">
      <c r="A32" s="9">
        <v>106</v>
      </c>
      <c r="B32" s="10" t="s">
        <v>290</v>
      </c>
      <c r="C32" s="9">
        <v>72</v>
      </c>
      <c r="D32" s="9" t="s">
        <v>17</v>
      </c>
      <c r="E32" s="9">
        <v>24</v>
      </c>
      <c r="F32" s="11" t="str">
        <f>VLOOKUP(E32,Società!A$2:B$900,2,FALSE)</f>
        <v>GAUDENZI (FCI)</v>
      </c>
      <c r="G32" s="31" t="s">
        <v>181</v>
      </c>
    </row>
    <row r="33" spans="1:7" ht="12.75">
      <c r="A33" s="9">
        <v>109</v>
      </c>
      <c r="B33" s="10" t="s">
        <v>293</v>
      </c>
      <c r="C33" s="9">
        <v>75</v>
      </c>
      <c r="D33" s="9" t="s">
        <v>17</v>
      </c>
      <c r="E33" s="9">
        <v>34</v>
      </c>
      <c r="F33" s="11" t="str">
        <f>VLOOKUP(E33,Società!A$2:B$900,2,FALSE)</f>
        <v>TEAM BIKE 2000 GROSSETO (UDACE)</v>
      </c>
      <c r="G33" s="31" t="s">
        <v>179</v>
      </c>
    </row>
    <row r="34" spans="1:7" ht="12.75">
      <c r="A34" s="9">
        <v>3</v>
      </c>
      <c r="B34" s="10" t="s">
        <v>180</v>
      </c>
      <c r="C34" s="9">
        <v>67</v>
      </c>
      <c r="D34" s="9" t="s">
        <v>18</v>
      </c>
      <c r="E34" s="9">
        <v>13</v>
      </c>
      <c r="F34" s="11" t="str">
        <f>VLOOKUP(E34,Società!A$2:B$900,2,FALSE)</f>
        <v>ORSO ON BIKE (FCI)</v>
      </c>
      <c r="G34" s="31" t="s">
        <v>181</v>
      </c>
    </row>
    <row r="35" spans="1:7" ht="12.75">
      <c r="A35" s="9">
        <v>4</v>
      </c>
      <c r="B35" s="10" t="s">
        <v>182</v>
      </c>
      <c r="C35" s="9">
        <v>68</v>
      </c>
      <c r="D35" s="9" t="s">
        <v>18</v>
      </c>
      <c r="E35" s="9">
        <v>78</v>
      </c>
      <c r="F35" s="11" t="str">
        <f>VLOOKUP(E35,Società!A$2:B$900,2,FALSE)</f>
        <v>GUIDI (UISP)</v>
      </c>
      <c r="G35" s="31" t="s">
        <v>177</v>
      </c>
    </row>
    <row r="36" spans="1:7" ht="12.75">
      <c r="A36" s="9">
        <v>5</v>
      </c>
      <c r="B36" s="10" t="s">
        <v>183</v>
      </c>
      <c r="C36" s="9">
        <v>71</v>
      </c>
      <c r="D36" s="9" t="s">
        <v>18</v>
      </c>
      <c r="E36" s="9">
        <v>30</v>
      </c>
      <c r="F36" s="11" t="str">
        <f>VLOOKUP(E36,Società!A$2:B$900,2,FALSE)</f>
        <v>MTB SANTAFIORA</v>
      </c>
      <c r="G36" s="31" t="s">
        <v>177</v>
      </c>
    </row>
    <row r="37" spans="1:7" ht="12.75">
      <c r="A37" s="9">
        <v>8</v>
      </c>
      <c r="B37" s="10" t="s">
        <v>190</v>
      </c>
      <c r="C37" s="9">
        <v>68</v>
      </c>
      <c r="D37" s="9" t="s">
        <v>18</v>
      </c>
      <c r="E37" s="9">
        <v>7</v>
      </c>
      <c r="F37" s="11" t="str">
        <f>VLOOKUP(E37,Società!A$2:B$900,2,FALSE)</f>
        <v>AVIS AIDO C. DEL LAGO</v>
      </c>
      <c r="G37" s="31" t="s">
        <v>181</v>
      </c>
    </row>
    <row r="38" spans="1:7" ht="12.75">
      <c r="A38" s="9">
        <v>9</v>
      </c>
      <c r="B38" s="10" t="s">
        <v>191</v>
      </c>
      <c r="C38" s="9">
        <v>66</v>
      </c>
      <c r="D38" s="9" t="s">
        <v>18</v>
      </c>
      <c r="E38" s="9">
        <v>7</v>
      </c>
      <c r="F38" s="11" t="str">
        <f>VLOOKUP(E38,Società!A$2:B$900,2,FALSE)</f>
        <v>AVIS AIDO C. DEL LAGO</v>
      </c>
      <c r="G38" s="31" t="s">
        <v>181</v>
      </c>
    </row>
    <row r="39" spans="1:7" ht="12.75">
      <c r="A39" s="9">
        <v>12</v>
      </c>
      <c r="B39" s="10" t="s">
        <v>195</v>
      </c>
      <c r="C39" s="9">
        <v>68</v>
      </c>
      <c r="D39" s="9" t="s">
        <v>18</v>
      </c>
      <c r="E39" s="9">
        <v>28</v>
      </c>
      <c r="F39" s="11" t="str">
        <f>VLOOKUP(E39,Società!A$2:B$900,2,FALSE)</f>
        <v>TENTICICLISMO</v>
      </c>
      <c r="G39" s="31" t="s">
        <v>186</v>
      </c>
    </row>
    <row r="40" spans="1:7" ht="12.75">
      <c r="A40" s="9">
        <v>13</v>
      </c>
      <c r="B40" s="10" t="s">
        <v>196</v>
      </c>
      <c r="C40" s="9">
        <v>70</v>
      </c>
      <c r="D40" s="9" t="s">
        <v>18</v>
      </c>
      <c r="E40" s="9">
        <v>3</v>
      </c>
      <c r="F40" s="11" t="str">
        <f>VLOOKUP(E40,Società!A$2:B$900,2,FALSE)</f>
        <v>F.A.R.E.-TENTICICLISMO</v>
      </c>
      <c r="G40" s="31" t="s">
        <v>186</v>
      </c>
    </row>
    <row r="41" spans="1:7" ht="12.75">
      <c r="A41" s="9">
        <v>15</v>
      </c>
      <c r="B41" s="10" t="s">
        <v>199</v>
      </c>
      <c r="C41" s="9">
        <v>69</v>
      </c>
      <c r="D41" s="9" t="s">
        <v>18</v>
      </c>
      <c r="E41" s="9">
        <v>55</v>
      </c>
      <c r="F41" s="11" t="str">
        <f>VLOOKUP(E41,Società!A$2:B$900,2,FALSE)</f>
        <v>TERONTOLA</v>
      </c>
      <c r="G41" s="31" t="s">
        <v>177</v>
      </c>
    </row>
    <row r="42" spans="1:7" ht="12.75">
      <c r="A42" s="9">
        <v>16</v>
      </c>
      <c r="B42" s="10" t="s">
        <v>202</v>
      </c>
      <c r="C42" s="9">
        <v>67</v>
      </c>
      <c r="D42" s="9" t="s">
        <v>18</v>
      </c>
      <c r="E42" s="9">
        <v>13</v>
      </c>
      <c r="F42" s="11" t="str">
        <f>VLOOKUP(E42,Società!A$2:B$900,2,FALSE)</f>
        <v>ORSO ON BIKE (FCI)</v>
      </c>
      <c r="G42" s="31" t="s">
        <v>181</v>
      </c>
    </row>
    <row r="43" spans="1:7" ht="12.75">
      <c r="A43" s="9">
        <v>17</v>
      </c>
      <c r="B43" s="10" t="s">
        <v>203</v>
      </c>
      <c r="C43" s="9">
        <v>71</v>
      </c>
      <c r="D43" s="9" t="s">
        <v>18</v>
      </c>
      <c r="E43" s="9">
        <v>19</v>
      </c>
      <c r="F43" s="11" t="str">
        <f>VLOOKUP(E43,Società!A$2:B$900,2,FALSE)</f>
        <v>VILLASTRADA</v>
      </c>
      <c r="G43" s="31" t="s">
        <v>177</v>
      </c>
    </row>
    <row r="44" spans="1:7" ht="12.75">
      <c r="A44" s="9">
        <v>18</v>
      </c>
      <c r="B44" s="10" t="s">
        <v>205</v>
      </c>
      <c r="C44" s="9">
        <v>69</v>
      </c>
      <c r="D44" s="9" t="s">
        <v>18</v>
      </c>
      <c r="E44" s="9">
        <v>8</v>
      </c>
      <c r="F44" s="11" t="str">
        <f>VLOOKUP(E44,Società!A$2:B$900,2,FALSE)</f>
        <v>PASQUINI (AICS)</v>
      </c>
      <c r="G44" s="31" t="s">
        <v>186</v>
      </c>
    </row>
    <row r="45" spans="1:7" ht="12.75">
      <c r="A45" s="9">
        <v>21</v>
      </c>
      <c r="B45" s="10" t="s">
        <v>208</v>
      </c>
      <c r="C45" s="9">
        <v>68</v>
      </c>
      <c r="D45" s="9" t="s">
        <v>18</v>
      </c>
      <c r="E45" s="9">
        <v>44</v>
      </c>
      <c r="F45" s="11" t="str">
        <f>VLOOKUP(E45,Società!A$2:B$900,2,FALSE)</f>
        <v>VALENTINI (ENDAS)</v>
      </c>
      <c r="G45" s="31" t="s">
        <v>209</v>
      </c>
    </row>
    <row r="46" spans="1:7" ht="12.75">
      <c r="A46" s="9">
        <v>23</v>
      </c>
      <c r="B46" s="10" t="s">
        <v>211</v>
      </c>
      <c r="C46" s="9">
        <v>66</v>
      </c>
      <c r="D46" s="9" t="s">
        <v>18</v>
      </c>
      <c r="E46" s="9">
        <v>11</v>
      </c>
      <c r="F46" s="11" t="str">
        <f>VLOOKUP(E46,Società!A$2:B$900,2,FALSE)</f>
        <v>TEAM SCOTT-PASQUINI</v>
      </c>
      <c r="G46" s="31" t="s">
        <v>181</v>
      </c>
    </row>
    <row r="47" spans="1:7" ht="12.75">
      <c r="A47" s="9">
        <v>25</v>
      </c>
      <c r="B47" s="10" t="s">
        <v>213</v>
      </c>
      <c r="C47" s="9">
        <v>66</v>
      </c>
      <c r="D47" s="9" t="s">
        <v>18</v>
      </c>
      <c r="E47" s="9">
        <v>9</v>
      </c>
      <c r="F47" s="11" t="str">
        <f>VLOOKUP(E47,Società!A$2:B$900,2,FALSE)</f>
        <v>ASA</v>
      </c>
      <c r="G47" s="31" t="s">
        <v>186</v>
      </c>
    </row>
    <row r="48" spans="1:7" ht="12.75">
      <c r="A48" s="9">
        <v>26</v>
      </c>
      <c r="B48" s="10" t="s">
        <v>214</v>
      </c>
      <c r="C48" s="9">
        <v>69</v>
      </c>
      <c r="D48" s="9" t="s">
        <v>18</v>
      </c>
      <c r="E48" s="9">
        <v>3</v>
      </c>
      <c r="F48" s="11" t="str">
        <f>VLOOKUP(E48,Società!A$2:B$900,2,FALSE)</f>
        <v>F.A.R.E.-TENTICICLISMO</v>
      </c>
      <c r="G48" s="31" t="s">
        <v>186</v>
      </c>
    </row>
    <row r="49" spans="1:7" ht="12.75">
      <c r="A49" s="9">
        <v>42</v>
      </c>
      <c r="B49" s="10" t="s">
        <v>219</v>
      </c>
      <c r="C49" s="9">
        <v>66</v>
      </c>
      <c r="D49" s="9" t="s">
        <v>18</v>
      </c>
      <c r="E49" s="9">
        <v>6</v>
      </c>
      <c r="F49" s="11" t="str">
        <f>VLOOKUP(E49,Società!A$2:B$900,2,FALSE)</f>
        <v>DONKEY BIKE (FCI)</v>
      </c>
      <c r="G49" s="31" t="s">
        <v>181</v>
      </c>
    </row>
    <row r="50" spans="1:7" ht="12.75">
      <c r="A50" s="9">
        <v>55</v>
      </c>
      <c r="B50" s="10" t="s">
        <v>234</v>
      </c>
      <c r="C50" s="9">
        <v>71</v>
      </c>
      <c r="D50" s="9" t="s">
        <v>18</v>
      </c>
      <c r="E50" s="9">
        <v>51</v>
      </c>
      <c r="F50" s="11" t="str">
        <f>VLOOKUP(E50,Società!A$2:B$900,2,FALSE)</f>
        <v>CICLISTICA VALDARBIA</v>
      </c>
      <c r="G50" s="31" t="s">
        <v>177</v>
      </c>
    </row>
    <row r="51" spans="1:7" ht="12.75">
      <c r="A51" s="9">
        <v>56</v>
      </c>
      <c r="B51" s="10" t="s">
        <v>235</v>
      </c>
      <c r="C51" s="9">
        <v>69</v>
      </c>
      <c r="D51" s="9" t="s">
        <v>18</v>
      </c>
      <c r="E51" s="9">
        <v>51</v>
      </c>
      <c r="F51" s="11" t="str">
        <f>VLOOKUP(E51,Società!A$2:B$900,2,FALSE)</f>
        <v>CICLISTICA VALDARBIA</v>
      </c>
      <c r="G51" s="31" t="s">
        <v>177</v>
      </c>
    </row>
    <row r="52" spans="1:7" ht="12.75">
      <c r="A52" s="9">
        <v>58</v>
      </c>
      <c r="B52" s="10" t="s">
        <v>237</v>
      </c>
      <c r="C52" s="9">
        <v>70</v>
      </c>
      <c r="D52" s="9" t="s">
        <v>18</v>
      </c>
      <c r="E52" s="9">
        <v>51</v>
      </c>
      <c r="F52" s="11" t="str">
        <f>VLOOKUP(E52,Società!A$2:B$900,2,FALSE)</f>
        <v>CICLISTICA VALDARBIA</v>
      </c>
      <c r="G52" s="31" t="s">
        <v>177</v>
      </c>
    </row>
    <row r="53" spans="1:7" ht="12.75">
      <c r="A53" s="9">
        <v>67</v>
      </c>
      <c r="B53" s="10" t="s">
        <v>248</v>
      </c>
      <c r="C53" s="9">
        <v>66</v>
      </c>
      <c r="D53" s="9" t="s">
        <v>18</v>
      </c>
      <c r="E53" s="9">
        <v>1</v>
      </c>
      <c r="F53" s="11" t="str">
        <f>VLOOKUP(E53,Società!A$2:B$900,2,FALSE)</f>
        <v>MTB CASENTINO</v>
      </c>
      <c r="G53" s="31" t="s">
        <v>177</v>
      </c>
    </row>
    <row r="54" spans="1:7" ht="12.75">
      <c r="A54" s="9">
        <v>69</v>
      </c>
      <c r="B54" s="10" t="s">
        <v>250</v>
      </c>
      <c r="C54" s="9">
        <v>67</v>
      </c>
      <c r="D54" s="9" t="s">
        <v>18</v>
      </c>
      <c r="E54" s="9">
        <v>1</v>
      </c>
      <c r="F54" s="11" t="str">
        <f>VLOOKUP(E54,Società!A$2:B$900,2,FALSE)</f>
        <v>MTB CASENTINO</v>
      </c>
      <c r="G54" s="31" t="s">
        <v>177</v>
      </c>
    </row>
    <row r="55" spans="1:7" ht="12.75">
      <c r="A55" s="9">
        <v>72</v>
      </c>
      <c r="B55" s="10" t="s">
        <v>253</v>
      </c>
      <c r="C55" s="9">
        <v>68</v>
      </c>
      <c r="D55" s="9" t="s">
        <v>18</v>
      </c>
      <c r="E55" s="9">
        <v>88</v>
      </c>
      <c r="F55" s="11" t="str">
        <f>VLOOKUP(E55,Società!A$2:B$900,2,FALSE)</f>
        <v>MONTEARGENTARIO</v>
      </c>
      <c r="G55" s="31" t="s">
        <v>179</v>
      </c>
    </row>
    <row r="56" spans="1:7" ht="12.75">
      <c r="A56" s="9">
        <v>74</v>
      </c>
      <c r="B56" s="10" t="s">
        <v>256</v>
      </c>
      <c r="C56" s="9">
        <v>67</v>
      </c>
      <c r="D56" s="9" t="s">
        <v>18</v>
      </c>
      <c r="E56" s="9">
        <v>88</v>
      </c>
      <c r="F56" s="11" t="str">
        <f>VLOOKUP(E56,Società!A$2:B$900,2,FALSE)</f>
        <v>MONTEARGENTARIO</v>
      </c>
      <c r="G56" s="31" t="s">
        <v>179</v>
      </c>
    </row>
    <row r="57" spans="1:7" ht="12.75">
      <c r="A57" s="9">
        <v>80</v>
      </c>
      <c r="B57" s="10" t="s">
        <v>262</v>
      </c>
      <c r="C57" s="9">
        <v>70</v>
      </c>
      <c r="D57" s="9" t="s">
        <v>18</v>
      </c>
      <c r="E57" s="9">
        <v>10</v>
      </c>
      <c r="F57" s="11" t="str">
        <f>VLOOKUP(E57,Società!A$2:B$900,2,FALSE)</f>
        <v>TEAM D.BIKE (FCI)</v>
      </c>
      <c r="G57" s="31" t="s">
        <v>181</v>
      </c>
    </row>
    <row r="58" spans="1:7" ht="12.75">
      <c r="A58" s="9">
        <v>82</v>
      </c>
      <c r="B58" s="10" t="s">
        <v>264</v>
      </c>
      <c r="C58" s="9">
        <v>67</v>
      </c>
      <c r="D58" s="9" t="s">
        <v>18</v>
      </c>
      <c r="E58" s="9">
        <v>89</v>
      </c>
      <c r="F58" s="11" t="str">
        <f>VLOOKUP(E58,Società!A$2:B$900,2,FALSE)</f>
        <v>ESERCITO - CAPAR</v>
      </c>
      <c r="G58" s="31" t="s">
        <v>181</v>
      </c>
    </row>
    <row r="59" spans="1:7" ht="12.75">
      <c r="A59" s="9">
        <v>88</v>
      </c>
      <c r="B59" s="10" t="s">
        <v>271</v>
      </c>
      <c r="C59" s="9">
        <v>68</v>
      </c>
      <c r="D59" s="9" t="s">
        <v>18</v>
      </c>
      <c r="E59" s="9">
        <v>8</v>
      </c>
      <c r="F59" s="11" t="str">
        <f>VLOOKUP(E59,Società!A$2:B$900,2,FALSE)</f>
        <v>PASQUINI (AICS)</v>
      </c>
      <c r="G59" s="31" t="s">
        <v>186</v>
      </c>
    </row>
    <row r="60" spans="1:7" ht="12.75">
      <c r="A60" s="9">
        <v>89</v>
      </c>
      <c r="B60" s="10" t="s">
        <v>272</v>
      </c>
      <c r="C60" s="9">
        <v>69</v>
      </c>
      <c r="D60" s="9" t="s">
        <v>18</v>
      </c>
      <c r="E60" s="9">
        <v>38</v>
      </c>
      <c r="F60" s="11" t="str">
        <f>VLOOKUP(E60,Società!A$2:B$900,2,FALSE)</f>
        <v>GALLUZZI (UDACE)</v>
      </c>
      <c r="G60" s="31" t="s">
        <v>179</v>
      </c>
    </row>
    <row r="61" spans="1:7" ht="12.75">
      <c r="A61" s="9">
        <v>92</v>
      </c>
      <c r="B61" s="10" t="s">
        <v>276</v>
      </c>
      <c r="C61" s="9">
        <v>68</v>
      </c>
      <c r="D61" s="9" t="s">
        <v>18</v>
      </c>
      <c r="E61" s="9">
        <v>24</v>
      </c>
      <c r="F61" s="11" t="str">
        <f>VLOOKUP(E61,Società!A$2:B$900,2,FALSE)</f>
        <v>GAUDENZI (FCI)</v>
      </c>
      <c r="G61" s="31" t="s">
        <v>181</v>
      </c>
    </row>
    <row r="62" spans="1:7" ht="12.75">
      <c r="A62" s="9">
        <v>94</v>
      </c>
      <c r="B62" s="10" t="s">
        <v>278</v>
      </c>
      <c r="C62" s="9">
        <v>68</v>
      </c>
      <c r="D62" s="9" t="s">
        <v>18</v>
      </c>
      <c r="E62" s="9">
        <v>2</v>
      </c>
      <c r="F62" s="11" t="str">
        <f>VLOOKUP(E62,Società!A$2:B$900,2,FALSE)</f>
        <v>IL CAVALLINO</v>
      </c>
      <c r="G62" s="31" t="s">
        <v>177</v>
      </c>
    </row>
    <row r="63" spans="1:7" ht="12.75">
      <c r="A63" s="9">
        <v>95</v>
      </c>
      <c r="B63" s="10" t="s">
        <v>279</v>
      </c>
      <c r="C63" s="9">
        <v>70</v>
      </c>
      <c r="D63" s="9" t="s">
        <v>18</v>
      </c>
      <c r="E63" s="9">
        <v>2</v>
      </c>
      <c r="F63" s="11" t="str">
        <f>VLOOKUP(E63,Società!A$2:B$900,2,FALSE)</f>
        <v>IL CAVALLINO</v>
      </c>
      <c r="G63" s="31" t="s">
        <v>177</v>
      </c>
    </row>
    <row r="64" spans="1:7" ht="12.75">
      <c r="A64" s="9">
        <v>97</v>
      </c>
      <c r="B64" s="10" t="s">
        <v>281</v>
      </c>
      <c r="C64" s="9">
        <v>68</v>
      </c>
      <c r="D64" s="9" t="s">
        <v>18</v>
      </c>
      <c r="E64" s="9">
        <v>2</v>
      </c>
      <c r="F64" s="11" t="str">
        <f>VLOOKUP(E64,Società!A$2:B$900,2,FALSE)</f>
        <v>IL CAVALLINO</v>
      </c>
      <c r="G64" s="31" t="s">
        <v>177</v>
      </c>
    </row>
    <row r="65" spans="1:7" ht="12.75">
      <c r="A65" s="9">
        <v>98</v>
      </c>
      <c r="B65" s="10" t="s">
        <v>282</v>
      </c>
      <c r="C65" s="9">
        <v>67</v>
      </c>
      <c r="D65" s="9" t="s">
        <v>18</v>
      </c>
      <c r="E65" s="9">
        <v>2</v>
      </c>
      <c r="F65" s="11" t="str">
        <f>VLOOKUP(E65,Società!A$2:B$900,2,FALSE)</f>
        <v>IL CAVALLINO</v>
      </c>
      <c r="G65" s="31" t="s">
        <v>177</v>
      </c>
    </row>
    <row r="66" spans="1:7" ht="12.75">
      <c r="A66" s="9">
        <v>99</v>
      </c>
      <c r="B66" s="10" t="s">
        <v>283</v>
      </c>
      <c r="C66" s="9">
        <v>70</v>
      </c>
      <c r="D66" s="9" t="s">
        <v>18</v>
      </c>
      <c r="E66" s="9">
        <v>2</v>
      </c>
      <c r="F66" s="11" t="str">
        <f>VLOOKUP(E66,Società!A$2:B$900,2,FALSE)</f>
        <v>IL CAVALLINO</v>
      </c>
      <c r="G66" s="31" t="s">
        <v>177</v>
      </c>
    </row>
    <row r="67" spans="1:7" ht="12.75">
      <c r="A67" s="9">
        <v>102</v>
      </c>
      <c r="B67" s="10" t="s">
        <v>286</v>
      </c>
      <c r="C67" s="9">
        <v>69</v>
      </c>
      <c r="D67" s="9" t="s">
        <v>18</v>
      </c>
      <c r="E67" s="9">
        <v>3</v>
      </c>
      <c r="F67" s="11" t="str">
        <f>VLOOKUP(E67,Società!A$2:B$900,2,FALSE)</f>
        <v>F.A.R.E.-TENTICICLISMO</v>
      </c>
      <c r="G67" s="31" t="s">
        <v>186</v>
      </c>
    </row>
    <row r="68" spans="1:7" ht="12.75">
      <c r="A68" s="9">
        <v>107</v>
      </c>
      <c r="B68" s="10" t="s">
        <v>291</v>
      </c>
      <c r="C68" s="9">
        <v>67</v>
      </c>
      <c r="D68" s="9" t="s">
        <v>18</v>
      </c>
      <c r="E68" s="9">
        <v>34</v>
      </c>
      <c r="F68" s="11" t="str">
        <f>VLOOKUP(E68,Società!A$2:B$900,2,FALSE)</f>
        <v>TEAM BIKE 2000 GROSSETO (UDACE)</v>
      </c>
      <c r="G68" s="31" t="s">
        <v>179</v>
      </c>
    </row>
    <row r="69" spans="1:7" ht="12.75">
      <c r="A69" s="9">
        <v>1</v>
      </c>
      <c r="B69" s="10" t="s">
        <v>176</v>
      </c>
      <c r="C69" s="9">
        <v>60</v>
      </c>
      <c r="D69" s="9" t="s">
        <v>19</v>
      </c>
      <c r="E69" s="9">
        <v>49</v>
      </c>
      <c r="F69" s="11" t="str">
        <f>VLOOKUP(E69,Società!A$2:B$900,2,FALSE)</f>
        <v>DLF CHIUSI</v>
      </c>
      <c r="G69" s="31" t="s">
        <v>177</v>
      </c>
    </row>
    <row r="70" spans="1:7" ht="12.75">
      <c r="A70" s="9">
        <v>10</v>
      </c>
      <c r="B70" s="10" t="s">
        <v>192</v>
      </c>
      <c r="C70" s="9">
        <v>65</v>
      </c>
      <c r="D70" s="9" t="s">
        <v>19</v>
      </c>
      <c r="E70" s="9">
        <v>25</v>
      </c>
      <c r="F70" s="11" t="str">
        <f>VLOOKUP(E70,Società!A$2:B$900,2,FALSE)</f>
        <v>DONKEY BIKE (UISP)</v>
      </c>
      <c r="G70" s="31" t="s">
        <v>177</v>
      </c>
    </row>
    <row r="71" spans="1:7" ht="12.75">
      <c r="A71" s="9">
        <v>19</v>
      </c>
      <c r="B71" s="10" t="s">
        <v>206</v>
      </c>
      <c r="C71" s="9">
        <v>65</v>
      </c>
      <c r="D71" s="9" t="s">
        <v>19</v>
      </c>
      <c r="E71" s="9">
        <v>11</v>
      </c>
      <c r="F71" s="11" t="str">
        <f>VLOOKUP(E71,Società!A$2:B$900,2,FALSE)</f>
        <v>TEAM SCOTT-PASQUINI</v>
      </c>
      <c r="G71" s="31" t="s">
        <v>181</v>
      </c>
    </row>
    <row r="72" spans="1:7" ht="12.75">
      <c r="A72" s="9">
        <v>43</v>
      </c>
      <c r="B72" s="10" t="s">
        <v>220</v>
      </c>
      <c r="C72" s="9">
        <v>60</v>
      </c>
      <c r="D72" s="9" t="s">
        <v>19</v>
      </c>
      <c r="E72" s="9">
        <v>78</v>
      </c>
      <c r="F72" s="11" t="str">
        <f>VLOOKUP(E72,Società!A$2:B$900,2,FALSE)</f>
        <v>GUIDI (UISP)</v>
      </c>
      <c r="G72" s="31" t="s">
        <v>177</v>
      </c>
    </row>
    <row r="73" spans="1:7" ht="12.75">
      <c r="A73" s="9">
        <v>46</v>
      </c>
      <c r="B73" s="10" t="s">
        <v>223</v>
      </c>
      <c r="C73" s="9">
        <v>60</v>
      </c>
      <c r="D73" s="9" t="s">
        <v>19</v>
      </c>
      <c r="E73" s="9">
        <v>3</v>
      </c>
      <c r="F73" s="11" t="str">
        <f>VLOOKUP(E73,Società!A$2:B$900,2,FALSE)</f>
        <v>F.A.R.E.-TENTICICLISMO</v>
      </c>
      <c r="G73" s="31" t="s">
        <v>186</v>
      </c>
    </row>
    <row r="74" spans="1:7" ht="12.75">
      <c r="A74" s="9">
        <v>48</v>
      </c>
      <c r="B74" s="10" t="s">
        <v>225</v>
      </c>
      <c r="C74" s="9">
        <v>65</v>
      </c>
      <c r="D74" s="9" t="s">
        <v>19</v>
      </c>
      <c r="E74" s="9">
        <v>6</v>
      </c>
      <c r="F74" s="11" t="str">
        <f>VLOOKUP(E74,Società!A$2:B$900,2,FALSE)</f>
        <v>DONKEY BIKE (FCI)</v>
      </c>
      <c r="G74" s="31" t="s">
        <v>181</v>
      </c>
    </row>
    <row r="75" spans="1:7" ht="12.75">
      <c r="A75" s="9">
        <v>53</v>
      </c>
      <c r="B75" s="10" t="s">
        <v>230</v>
      </c>
      <c r="C75" s="9">
        <v>65</v>
      </c>
      <c r="D75" s="9" t="s">
        <v>19</v>
      </c>
      <c r="E75" s="9">
        <v>85</v>
      </c>
      <c r="F75" s="11" t="str">
        <f>VLOOKUP(E75,Società!A$2:B$900,2,FALSE)</f>
        <v>SOCIETA' SPORTIVA GROS</v>
      </c>
      <c r="G75" s="31" t="s">
        <v>177</v>
      </c>
    </row>
    <row r="76" spans="1:7" ht="12.75">
      <c r="A76" s="9">
        <v>54</v>
      </c>
      <c r="B76" s="10" t="s">
        <v>232</v>
      </c>
      <c r="C76" s="9">
        <v>65</v>
      </c>
      <c r="D76" s="9" t="s">
        <v>19</v>
      </c>
      <c r="E76" s="9">
        <v>86</v>
      </c>
      <c r="F76" s="11" t="str">
        <f>VLOOKUP(E76,Società!A$2:B$900,2,FALSE)</f>
        <v>CAFFE' HAWAI</v>
      </c>
      <c r="G76" s="31" t="s">
        <v>179</v>
      </c>
    </row>
    <row r="77" spans="1:7" ht="12.75">
      <c r="A77" s="9">
        <v>59</v>
      </c>
      <c r="B77" s="10" t="s">
        <v>239</v>
      </c>
      <c r="C77" s="9">
        <v>62</v>
      </c>
      <c r="D77" s="9" t="s">
        <v>19</v>
      </c>
      <c r="E77" s="9">
        <v>51</v>
      </c>
      <c r="F77" s="11" t="str">
        <f>VLOOKUP(E77,Società!A$2:B$900,2,FALSE)</f>
        <v>CICLISTICA VALDARBIA</v>
      </c>
      <c r="G77" s="31" t="s">
        <v>177</v>
      </c>
    </row>
    <row r="78" spans="1:7" ht="12.75">
      <c r="A78" s="9">
        <v>62</v>
      </c>
      <c r="B78" s="10" t="s">
        <v>242</v>
      </c>
      <c r="C78" s="9">
        <v>64</v>
      </c>
      <c r="D78" s="9" t="s">
        <v>19</v>
      </c>
      <c r="E78" s="9">
        <v>10</v>
      </c>
      <c r="F78" s="11" t="str">
        <f>VLOOKUP(E78,Società!A$2:B$900,2,FALSE)</f>
        <v>TEAM D.BIKE (FCI)</v>
      </c>
      <c r="G78" s="31" t="s">
        <v>181</v>
      </c>
    </row>
    <row r="79" spans="1:7" ht="12.75">
      <c r="A79" s="9">
        <v>70</v>
      </c>
      <c r="B79" s="10" t="s">
        <v>251</v>
      </c>
      <c r="C79" s="9">
        <v>64</v>
      </c>
      <c r="D79" s="9" t="s">
        <v>19</v>
      </c>
      <c r="E79" s="9">
        <v>18</v>
      </c>
      <c r="F79" s="11" t="str">
        <f>VLOOKUP(E79,Società!A$2:B$900,2,FALSE)</f>
        <v>ERREPI TEAM 2005</v>
      </c>
      <c r="G79" s="31" t="s">
        <v>177</v>
      </c>
    </row>
    <row r="80" spans="1:7" ht="12.75">
      <c r="A80" s="9">
        <v>75</v>
      </c>
      <c r="B80" s="10" t="s">
        <v>257</v>
      </c>
      <c r="C80" s="9">
        <v>63</v>
      </c>
      <c r="D80" s="9" t="s">
        <v>19</v>
      </c>
      <c r="E80" s="9">
        <v>88</v>
      </c>
      <c r="F80" s="11" t="str">
        <f>VLOOKUP(E80,Società!A$2:B$900,2,FALSE)</f>
        <v>MONTEARGENTARIO</v>
      </c>
      <c r="G80" s="31" t="s">
        <v>179</v>
      </c>
    </row>
    <row r="81" spans="1:7" ht="12.75">
      <c r="A81" s="9">
        <v>78</v>
      </c>
      <c r="B81" s="10" t="s">
        <v>260</v>
      </c>
      <c r="C81" s="9">
        <v>64</v>
      </c>
      <c r="D81" s="9" t="s">
        <v>19</v>
      </c>
      <c r="E81" s="9">
        <v>88</v>
      </c>
      <c r="F81" s="11" t="str">
        <f>VLOOKUP(E81,Società!A$2:B$900,2,FALSE)</f>
        <v>MONTEARGENTARIO</v>
      </c>
      <c r="G81" s="31" t="s">
        <v>179</v>
      </c>
    </row>
    <row r="82" spans="1:7" ht="12.75">
      <c r="A82" s="9">
        <v>83</v>
      </c>
      <c r="B82" s="10" t="s">
        <v>266</v>
      </c>
      <c r="C82" s="9">
        <v>62</v>
      </c>
      <c r="D82" s="9" t="s">
        <v>19</v>
      </c>
      <c r="E82" s="9">
        <v>34</v>
      </c>
      <c r="F82" s="11" t="str">
        <f>VLOOKUP(E82,Società!A$2:B$900,2,FALSE)</f>
        <v>TEAM BIKE 2000 GROSSETO (UDACE)</v>
      </c>
      <c r="G82" s="31" t="s">
        <v>179</v>
      </c>
    </row>
    <row r="83" spans="1:7" ht="12.75">
      <c r="A83" s="9">
        <v>84</v>
      </c>
      <c r="B83" s="10" t="s">
        <v>267</v>
      </c>
      <c r="C83" s="9">
        <v>63</v>
      </c>
      <c r="D83" s="9" t="s">
        <v>19</v>
      </c>
      <c r="E83" s="9">
        <v>78</v>
      </c>
      <c r="F83" s="11" t="str">
        <f>VLOOKUP(E83,Società!A$2:B$900,2,FALSE)</f>
        <v>GUIDI (UISP)</v>
      </c>
      <c r="G83" s="31" t="s">
        <v>177</v>
      </c>
    </row>
    <row r="84" spans="1:7" ht="12.75">
      <c r="A84" s="9">
        <v>87</v>
      </c>
      <c r="B84" s="10" t="s">
        <v>270</v>
      </c>
      <c r="C84" s="9">
        <v>60</v>
      </c>
      <c r="D84" s="9" t="s">
        <v>19</v>
      </c>
      <c r="E84" s="9">
        <v>13</v>
      </c>
      <c r="F84" s="11" t="str">
        <f>VLOOKUP(E84,Società!A$2:B$900,2,FALSE)</f>
        <v>ORSO ON BIKE (FCI)</v>
      </c>
      <c r="G84" s="31" t="s">
        <v>181</v>
      </c>
    </row>
    <row r="85" spans="1:7" ht="12.75">
      <c r="A85" s="9">
        <v>93</v>
      </c>
      <c r="B85" s="10" t="s">
        <v>277</v>
      </c>
      <c r="C85" s="9">
        <v>64</v>
      </c>
      <c r="D85" s="9" t="s">
        <v>19</v>
      </c>
      <c r="E85" s="9">
        <v>2</v>
      </c>
      <c r="F85" s="11" t="str">
        <f>VLOOKUP(E85,Società!A$2:B$900,2,FALSE)</f>
        <v>IL CAVALLINO</v>
      </c>
      <c r="G85" s="31" t="s">
        <v>177</v>
      </c>
    </row>
    <row r="86" spans="1:7" ht="12.75">
      <c r="A86" s="9">
        <v>100</v>
      </c>
      <c r="B86" s="10" t="s">
        <v>284</v>
      </c>
      <c r="C86" s="9">
        <v>62</v>
      </c>
      <c r="D86" s="9" t="s">
        <v>19</v>
      </c>
      <c r="E86" s="9">
        <v>2</v>
      </c>
      <c r="F86" s="11" t="str">
        <f>VLOOKUP(E86,Società!A$2:B$900,2,FALSE)</f>
        <v>IL CAVALLINO</v>
      </c>
      <c r="G86" s="31" t="s">
        <v>177</v>
      </c>
    </row>
    <row r="87" spans="1:7" ht="12.75">
      <c r="A87" s="9">
        <v>101</v>
      </c>
      <c r="B87" s="10" t="s">
        <v>285</v>
      </c>
      <c r="C87" s="9">
        <v>63</v>
      </c>
      <c r="D87" s="9" t="s">
        <v>19</v>
      </c>
      <c r="E87" s="9">
        <v>2</v>
      </c>
      <c r="F87" s="11" t="str">
        <f>VLOOKUP(E87,Società!A$2:B$900,2,FALSE)</f>
        <v>IL CAVALLINO</v>
      </c>
      <c r="G87" s="31" t="s">
        <v>177</v>
      </c>
    </row>
    <row r="88" spans="1:7" ht="12.75">
      <c r="A88" s="9">
        <v>103</v>
      </c>
      <c r="B88" s="10" t="s">
        <v>287</v>
      </c>
      <c r="C88" s="9">
        <v>63</v>
      </c>
      <c r="D88" s="9" t="s">
        <v>19</v>
      </c>
      <c r="E88" s="9">
        <v>24</v>
      </c>
      <c r="F88" s="11" t="str">
        <f>VLOOKUP(E88,Società!A$2:B$900,2,FALSE)</f>
        <v>GAUDENZI (FCI)</v>
      </c>
      <c r="G88" s="31" t="s">
        <v>181</v>
      </c>
    </row>
    <row r="89" spans="1:7" ht="12.75">
      <c r="A89" s="9">
        <v>105</v>
      </c>
      <c r="B89" s="10" t="s">
        <v>289</v>
      </c>
      <c r="C89" s="9">
        <v>61</v>
      </c>
      <c r="D89" s="9" t="s">
        <v>19</v>
      </c>
      <c r="E89" s="9">
        <v>24</v>
      </c>
      <c r="F89" s="11" t="str">
        <f>VLOOKUP(E89,Società!A$2:B$900,2,FALSE)</f>
        <v>GAUDENZI (FCI)</v>
      </c>
      <c r="G89" s="31" t="s">
        <v>181</v>
      </c>
    </row>
    <row r="90" spans="1:7" ht="12.75">
      <c r="A90" s="9">
        <v>6</v>
      </c>
      <c r="B90" s="10" t="s">
        <v>187</v>
      </c>
      <c r="C90" s="9">
        <v>52</v>
      </c>
      <c r="D90" s="9" t="s">
        <v>20</v>
      </c>
      <c r="E90" s="9">
        <v>8</v>
      </c>
      <c r="F90" s="11" t="str">
        <f>VLOOKUP(E90,Società!A$2:B$900,2,FALSE)</f>
        <v>PASQUINI (AICS)</v>
      </c>
      <c r="G90" s="31" t="s">
        <v>186</v>
      </c>
    </row>
    <row r="91" spans="1:10" ht="12.75">
      <c r="A91" s="9">
        <v>24</v>
      </c>
      <c r="B91" s="10" t="s">
        <v>212</v>
      </c>
      <c r="C91" s="9">
        <v>58</v>
      </c>
      <c r="D91" s="9" t="s">
        <v>20</v>
      </c>
      <c r="E91" s="9">
        <v>11</v>
      </c>
      <c r="F91" s="11" t="str">
        <f>VLOOKUP(E91,Società!A$2:B$900,2,FALSE)</f>
        <v>TEAM SCOTT-PASQUINI</v>
      </c>
      <c r="G91" s="31" t="s">
        <v>181</v>
      </c>
      <c r="J91" s="12">
        <v>50</v>
      </c>
    </row>
    <row r="92" spans="1:7" ht="12.75">
      <c r="A92" s="9">
        <v>60</v>
      </c>
      <c r="B92" s="10" t="s">
        <v>240</v>
      </c>
      <c r="C92" s="9">
        <v>57</v>
      </c>
      <c r="D92" s="9" t="s">
        <v>20</v>
      </c>
      <c r="E92" s="9">
        <v>6</v>
      </c>
      <c r="F92" s="11" t="str">
        <f>VLOOKUP(E92,Società!A$2:B$900,2,FALSE)</f>
        <v>DONKEY BIKE (FCI)</v>
      </c>
      <c r="G92" s="31" t="s">
        <v>181</v>
      </c>
    </row>
    <row r="93" spans="1:7" ht="12.75">
      <c r="A93" s="9">
        <v>61</v>
      </c>
      <c r="B93" s="10" t="s">
        <v>241</v>
      </c>
      <c r="C93" s="9">
        <v>54</v>
      </c>
      <c r="D93" s="9" t="s">
        <v>20</v>
      </c>
      <c r="E93" s="9">
        <v>6</v>
      </c>
      <c r="F93" s="11" t="str">
        <f>VLOOKUP(E93,Società!A$2:B$900,2,FALSE)</f>
        <v>DONKEY BIKE (FCI)</v>
      </c>
      <c r="G93" s="31" t="s">
        <v>181</v>
      </c>
    </row>
    <row r="94" spans="1:7" ht="12.75">
      <c r="A94" s="9">
        <v>76</v>
      </c>
      <c r="B94" s="10" t="s">
        <v>258</v>
      </c>
      <c r="C94" s="9">
        <v>58</v>
      </c>
      <c r="D94" s="9" t="s">
        <v>20</v>
      </c>
      <c r="E94" s="9">
        <v>88</v>
      </c>
      <c r="F94" s="11" t="str">
        <f>VLOOKUP(E94,Società!A$2:B$900,2,FALSE)</f>
        <v>MONTEARGENTARIO</v>
      </c>
      <c r="G94" s="31" t="s">
        <v>179</v>
      </c>
    </row>
    <row r="95" spans="1:7" ht="12.75">
      <c r="A95" s="9">
        <v>77</v>
      </c>
      <c r="B95" s="10" t="s">
        <v>259</v>
      </c>
      <c r="C95" s="9">
        <v>56</v>
      </c>
      <c r="D95" s="9" t="s">
        <v>20</v>
      </c>
      <c r="E95" s="9">
        <v>88</v>
      </c>
      <c r="F95" s="11" t="str">
        <f>VLOOKUP(E95,Società!A$2:B$900,2,FALSE)</f>
        <v>MONTEARGENTARIO</v>
      </c>
      <c r="G95" s="31" t="s">
        <v>179</v>
      </c>
    </row>
    <row r="96" spans="1:7" ht="12.75">
      <c r="A96" s="9">
        <v>90</v>
      </c>
      <c r="B96" s="10" t="s">
        <v>274</v>
      </c>
      <c r="C96" s="9">
        <v>58</v>
      </c>
      <c r="D96" s="9" t="s">
        <v>20</v>
      </c>
      <c r="E96" s="9">
        <v>13</v>
      </c>
      <c r="F96" s="11" t="str">
        <f>VLOOKUP(E96,Società!A$2:B$900,2,FALSE)</f>
        <v>ORSO ON BIKE (FCI)</v>
      </c>
      <c r="G96" s="31" t="s">
        <v>181</v>
      </c>
    </row>
    <row r="97" spans="1:7" ht="12.75">
      <c r="A97" s="9">
        <v>91</v>
      </c>
      <c r="B97" s="10" t="s">
        <v>275</v>
      </c>
      <c r="C97" s="9">
        <v>58</v>
      </c>
      <c r="D97" s="9" t="s">
        <v>20</v>
      </c>
      <c r="E97" s="9">
        <v>13</v>
      </c>
      <c r="F97" s="11" t="str">
        <f>VLOOKUP(E97,Società!A$2:B$900,2,FALSE)</f>
        <v>ORSO ON BIKE (FCI)</v>
      </c>
      <c r="G97" s="31" t="s">
        <v>181</v>
      </c>
    </row>
    <row r="98" spans="1:7" ht="12.75">
      <c r="A98" s="9">
        <v>31</v>
      </c>
      <c r="B98" s="10" t="s">
        <v>201</v>
      </c>
      <c r="C98" s="9">
        <v>89</v>
      </c>
      <c r="D98" s="9" t="s">
        <v>91</v>
      </c>
      <c r="E98" s="9">
        <v>80</v>
      </c>
      <c r="F98" s="11" t="str">
        <f>VLOOKUP(E98,Società!A$2:B$900,2,FALSE)</f>
        <v>ORSO ON BIKE (UISP)</v>
      </c>
      <c r="G98" s="31" t="s">
        <v>177</v>
      </c>
    </row>
    <row r="99" spans="1:7" ht="12.75">
      <c r="A99" s="9">
        <v>32</v>
      </c>
      <c r="B99" s="10" t="s">
        <v>204</v>
      </c>
      <c r="C99" s="9">
        <v>89</v>
      </c>
      <c r="D99" s="9" t="s">
        <v>91</v>
      </c>
      <c r="E99" s="9">
        <v>80</v>
      </c>
      <c r="F99" s="11" t="str">
        <f>VLOOKUP(E99,Società!A$2:B$900,2,FALSE)</f>
        <v>ORSO ON BIKE (UISP)</v>
      </c>
      <c r="G99" s="31" t="s">
        <v>177</v>
      </c>
    </row>
    <row r="100" spans="1:7" ht="12.75">
      <c r="A100" s="9">
        <v>27</v>
      </c>
      <c r="B100" s="10" t="s">
        <v>184</v>
      </c>
      <c r="C100" s="9">
        <v>40</v>
      </c>
      <c r="D100" s="9" t="s">
        <v>65</v>
      </c>
      <c r="E100" s="9">
        <v>13</v>
      </c>
      <c r="F100" s="11" t="str">
        <f>VLOOKUP(E100,Società!A$2:B$900,2,FALSE)</f>
        <v>ORSO ON BIKE (FCI)</v>
      </c>
      <c r="G100" s="31" t="s">
        <v>181</v>
      </c>
    </row>
    <row r="101" spans="1:7" ht="12.75">
      <c r="A101" s="9">
        <v>30</v>
      </c>
      <c r="B101" s="10" t="s">
        <v>200</v>
      </c>
      <c r="C101" s="9">
        <v>49</v>
      </c>
      <c r="D101" s="9" t="s">
        <v>65</v>
      </c>
      <c r="E101" s="9">
        <v>29</v>
      </c>
      <c r="F101" s="11" t="str">
        <f>VLOOKUP(E101,Società!A$2:B$900,2,FALSE)</f>
        <v>VALENTINI (FCI)</v>
      </c>
      <c r="G101" s="31" t="s">
        <v>181</v>
      </c>
    </row>
    <row r="102" spans="1:7" ht="12.75">
      <c r="A102" s="9">
        <v>33</v>
      </c>
      <c r="B102" s="10" t="s">
        <v>217</v>
      </c>
      <c r="C102" s="9">
        <v>47</v>
      </c>
      <c r="D102" s="9" t="s">
        <v>65</v>
      </c>
      <c r="E102" s="9">
        <v>84</v>
      </c>
      <c r="F102" s="11" t="str">
        <f>VLOOKUP(E102,Società!A$2:B$900,2,FALSE)</f>
        <v>GROSSETO EDILTEL</v>
      </c>
      <c r="G102" s="31" t="s">
        <v>179</v>
      </c>
    </row>
    <row r="103" spans="1:7" ht="12.75">
      <c r="A103" s="9">
        <v>28</v>
      </c>
      <c r="B103" s="10" t="s">
        <v>185</v>
      </c>
      <c r="C103" s="9">
        <v>66</v>
      </c>
      <c r="D103" s="9" t="s">
        <v>78</v>
      </c>
      <c r="E103" s="9">
        <v>8</v>
      </c>
      <c r="F103" s="11" t="str">
        <f>VLOOKUP(E103,Società!A$2:B$900,2,FALSE)</f>
        <v>PASQUINI (AICS)</v>
      </c>
      <c r="G103" s="31" t="s">
        <v>186</v>
      </c>
    </row>
    <row r="104" spans="1:7" ht="12.75">
      <c r="A104" s="9">
        <v>29</v>
      </c>
      <c r="B104" s="10" t="s">
        <v>198</v>
      </c>
      <c r="C104" s="9">
        <v>69</v>
      </c>
      <c r="D104" s="9" t="s">
        <v>78</v>
      </c>
      <c r="E104" s="9">
        <v>1</v>
      </c>
      <c r="F104" s="11" t="str">
        <f>VLOOKUP(E104,Società!A$2:B$900,2,FALSE)</f>
        <v>MTB CASENTINO</v>
      </c>
      <c r="G104" s="31" t="s">
        <v>177</v>
      </c>
    </row>
    <row r="105" spans="1:7" ht="12.75">
      <c r="A105" s="9">
        <v>34</v>
      </c>
      <c r="B105" s="10" t="s">
        <v>238</v>
      </c>
      <c r="C105" s="9">
        <v>69</v>
      </c>
      <c r="D105" s="9" t="s">
        <v>78</v>
      </c>
      <c r="E105" s="9">
        <v>47</v>
      </c>
      <c r="F105" s="11" t="str">
        <f>VLOOKUP(E105,Società!A$2:B$900,2,FALSE)</f>
        <v>CICLI MONTANINI (FCI)</v>
      </c>
      <c r="G105" s="31" t="s">
        <v>181</v>
      </c>
    </row>
    <row r="106" spans="1:7" ht="12.75">
      <c r="A106" s="9">
        <v>35</v>
      </c>
      <c r="B106" s="10" t="s">
        <v>273</v>
      </c>
      <c r="C106" s="9">
        <v>75</v>
      </c>
      <c r="D106" s="9" t="s">
        <v>78</v>
      </c>
      <c r="E106" s="9">
        <v>13</v>
      </c>
      <c r="F106" s="11" t="str">
        <f>VLOOKUP(E106,Società!A$2:B$900,2,FALSE)</f>
        <v>ORSO ON BIKE (FCI)</v>
      </c>
      <c r="G106" s="31" t="s">
        <v>181</v>
      </c>
    </row>
  </sheetData>
  <printOptions/>
  <pageMargins left="0.1968503937007874" right="0.1968503937007874" top="0.3937007874015748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G5"/>
  <sheetViews>
    <sheetView workbookViewId="0" topLeftCell="A1">
      <selection activeCell="C9" sqref="C9"/>
    </sheetView>
  </sheetViews>
  <sheetFormatPr defaultColWidth="9.140625" defaultRowHeight="12.75"/>
  <cols>
    <col min="1" max="2" width="5.00390625" style="0" customWidth="1"/>
    <col min="3" max="3" width="31.57421875" style="0" customWidth="1"/>
    <col min="4" max="4" width="5.140625" style="0" customWidth="1"/>
    <col min="5" max="5" width="23.00390625" style="0" customWidth="1"/>
    <col min="6" max="6" width="7.421875" style="0" customWidth="1"/>
  </cols>
  <sheetData>
    <row r="1" ht="57" customHeight="1"/>
    <row r="4" spans="1:6" ht="15">
      <c r="A4" s="48"/>
      <c r="B4" s="48"/>
      <c r="C4" s="48"/>
      <c r="D4" s="48"/>
      <c r="E4" s="48"/>
      <c r="F4" s="48"/>
    </row>
    <row r="5" spans="1:7" ht="12.75">
      <c r="A5" s="5"/>
      <c r="B5" s="5"/>
      <c r="C5" s="5"/>
      <c r="D5" s="5"/>
      <c r="E5" s="5"/>
      <c r="F5" s="5"/>
      <c r="G5" s="5"/>
    </row>
  </sheetData>
  <mergeCells count="1">
    <mergeCell ref="A4:F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1">
      <selection activeCell="B6" sqref="B6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90"/>
  <sheetViews>
    <sheetView workbookViewId="0" topLeftCell="A1">
      <pane ySplit="1" topLeftCell="BM2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  <col min="6" max="6" width="18.421875" style="0" customWidth="1"/>
  </cols>
  <sheetData>
    <row r="1" spans="1:4" ht="12.75">
      <c r="A1" s="3" t="s">
        <v>12</v>
      </c>
      <c r="B1" s="26" t="s">
        <v>9</v>
      </c>
      <c r="C1" s="5" t="s">
        <v>68</v>
      </c>
      <c r="D1" s="5" t="s">
        <v>69</v>
      </c>
    </row>
    <row r="2" spans="1:4" ht="12.75">
      <c r="A2" s="4">
        <v>9</v>
      </c>
      <c r="B2" s="20" t="s">
        <v>98</v>
      </c>
      <c r="C2">
        <f>COUNTIF(Atleti!E$2:E$1688,A2)</f>
        <v>1</v>
      </c>
      <c r="D2">
        <f>COUNTIF(Arrivi!F$2:F$8286,B2)</f>
        <v>1</v>
      </c>
    </row>
    <row r="3" spans="1:4" ht="12.75">
      <c r="A3" s="4">
        <v>7</v>
      </c>
      <c r="B3" s="20" t="s">
        <v>97</v>
      </c>
      <c r="C3">
        <f>COUNTIF(Atleti!E$2:E$1688,A3)</f>
        <v>2</v>
      </c>
      <c r="D3">
        <f>COUNTIF(Arrivi!F$2:F$8286,B3)</f>
        <v>2</v>
      </c>
    </row>
    <row r="4" spans="1:4" ht="12.75">
      <c r="A4" s="4">
        <v>53</v>
      </c>
      <c r="B4" s="20" t="s">
        <v>174</v>
      </c>
      <c r="C4">
        <f>COUNTIF(Atleti!E$2:E$1688,A4)</f>
        <v>0</v>
      </c>
      <c r="D4">
        <f>COUNTIF(Arrivi!F$2:F$8286,B4)</f>
        <v>0</v>
      </c>
    </row>
    <row r="5" spans="1:4" ht="12.75">
      <c r="A5" s="4">
        <v>72</v>
      </c>
      <c r="B5" s="20" t="s">
        <v>150</v>
      </c>
      <c r="C5">
        <f>COUNTIF(Atleti!E$2:E$1688,A5)</f>
        <v>0</v>
      </c>
      <c r="D5">
        <f>COUNTIF(Arrivi!F$2:F$8286,B5)</f>
        <v>0</v>
      </c>
    </row>
    <row r="6" spans="1:4" ht="12.75">
      <c r="A6" s="4">
        <v>46</v>
      </c>
      <c r="B6" s="20" t="s">
        <v>171</v>
      </c>
      <c r="C6">
        <f>COUNTIF(Atleti!E$2:E$1688,A6)</f>
        <v>0</v>
      </c>
      <c r="D6">
        <f>COUNTIF(Arrivi!F$2:F$8286,B6)</f>
        <v>0</v>
      </c>
    </row>
    <row r="7" spans="1:4" ht="12.75">
      <c r="A7" s="4">
        <v>4</v>
      </c>
      <c r="B7" s="20" t="s">
        <v>189</v>
      </c>
      <c r="C7">
        <f>COUNTIF(Atleti!E$2:E$1688,A7)</f>
        <v>1</v>
      </c>
      <c r="D7">
        <f>COUNTIF(Arrivi!F$2:F$8286,B7)</f>
        <v>1</v>
      </c>
    </row>
    <row r="8" spans="1:4" ht="12.75">
      <c r="A8" s="4">
        <v>20</v>
      </c>
      <c r="B8" s="20" t="s">
        <v>168</v>
      </c>
      <c r="C8">
        <f>COUNTIF(Atleti!E$2:E$1688,A8)</f>
        <v>0</v>
      </c>
      <c r="D8">
        <f>COUNTIF(Arrivi!F$2:F$8286,B8)</f>
        <v>0</v>
      </c>
    </row>
    <row r="9" spans="1:4" ht="12.75">
      <c r="A9" s="4">
        <v>54</v>
      </c>
      <c r="B9" s="20" t="s">
        <v>131</v>
      </c>
      <c r="C9">
        <f>COUNTIF(Atleti!E$2:E$1688,A9)</f>
        <v>0</v>
      </c>
      <c r="D9">
        <f>COUNTIF(Arrivi!F$2:F$8286,B9)</f>
        <v>0</v>
      </c>
    </row>
    <row r="10" spans="1:4" ht="12.75">
      <c r="A10" s="4">
        <v>86</v>
      </c>
      <c r="B10" s="20" t="s">
        <v>233</v>
      </c>
      <c r="C10">
        <f>COUNTIF(Atleti!E$2:E$9999,A10)</f>
        <v>1</v>
      </c>
      <c r="D10">
        <f>COUNTIF(Arrivi!F$2:F$9999,B10)</f>
        <v>1</v>
      </c>
    </row>
    <row r="11" spans="1:4" ht="12.75">
      <c r="A11" s="4">
        <v>64</v>
      </c>
      <c r="B11" s="20" t="s">
        <v>153</v>
      </c>
      <c r="C11">
        <f>COUNTIF(Atleti!E$2:E$1688,A11)</f>
        <v>0</v>
      </c>
      <c r="D11">
        <f>COUNTIF(Arrivi!F$2:F$8286,B11)</f>
        <v>0</v>
      </c>
    </row>
    <row r="12" spans="1:4" ht="12.75">
      <c r="A12" s="4">
        <v>56</v>
      </c>
      <c r="B12" s="20" t="s">
        <v>169</v>
      </c>
      <c r="C12">
        <f>COUNTIF(Atleti!E$2:E$1688,A12)</f>
        <v>0</v>
      </c>
      <c r="D12">
        <f>COUNTIF(Arrivi!F$2:F$8286,B12)</f>
        <v>0</v>
      </c>
    </row>
    <row r="13" spans="1:4" ht="12.75">
      <c r="A13" s="4">
        <v>16</v>
      </c>
      <c r="B13" s="20" t="s">
        <v>106</v>
      </c>
      <c r="C13">
        <f>COUNTIF(Atleti!E$2:E$1688,A13)</f>
        <v>0</v>
      </c>
      <c r="D13">
        <f>COUNTIF(Arrivi!F$2:F$8286,B13)</f>
        <v>0</v>
      </c>
    </row>
    <row r="14" spans="1:4" ht="12.75">
      <c r="A14" s="4">
        <v>17</v>
      </c>
      <c r="B14" s="20" t="s">
        <v>107</v>
      </c>
      <c r="C14">
        <f>COUNTIF(Atleti!E$2:E$1688,A14)</f>
        <v>1</v>
      </c>
      <c r="D14">
        <f>COUNTIF(Arrivi!F$2:F$8286,B14)</f>
        <v>1</v>
      </c>
    </row>
    <row r="15" spans="1:4" ht="12.75">
      <c r="A15" s="4">
        <v>47</v>
      </c>
      <c r="B15" s="20" t="s">
        <v>152</v>
      </c>
      <c r="C15">
        <f>COUNTIF(Atleti!E$2:E$1688,A15)</f>
        <v>1</v>
      </c>
      <c r="D15">
        <f>COUNTIF(Arrivi!F$2:F$8286,B15)</f>
        <v>1</v>
      </c>
    </row>
    <row r="16" spans="1:4" ht="12.75">
      <c r="A16" s="4">
        <v>81</v>
      </c>
      <c r="B16" s="20" t="s">
        <v>170</v>
      </c>
      <c r="C16">
        <f>COUNTIF(Atleti!E$2:E$1688,A16)</f>
        <v>0</v>
      </c>
      <c r="D16">
        <f>COUNTIF(Arrivi!F$2:F$8286,B16)</f>
        <v>0</v>
      </c>
    </row>
    <row r="17" spans="1:4" ht="12.75">
      <c r="A17" s="4">
        <v>15</v>
      </c>
      <c r="B17" s="20" t="s">
        <v>105</v>
      </c>
      <c r="C17">
        <f>COUNTIF(Atleti!E$2:E$1688,A17)</f>
        <v>0</v>
      </c>
      <c r="D17">
        <f>COUNTIF(Arrivi!F$2:F$8286,B17)</f>
        <v>0</v>
      </c>
    </row>
    <row r="18" spans="1:4" ht="12.75">
      <c r="A18" s="4">
        <v>32</v>
      </c>
      <c r="B18" s="20" t="s">
        <v>118</v>
      </c>
      <c r="C18">
        <f>COUNTIF(Atleti!E$2:E$1688,A18)</f>
        <v>0</v>
      </c>
      <c r="D18">
        <f>COUNTIF(Arrivi!F$2:F$8286,B18)</f>
        <v>0</v>
      </c>
    </row>
    <row r="19" spans="1:4" ht="12.75">
      <c r="A19" s="4">
        <v>51</v>
      </c>
      <c r="B19" s="20" t="s">
        <v>129</v>
      </c>
      <c r="C19">
        <f>COUNTIF(Atleti!E$2:E$1688,A19)</f>
        <v>5</v>
      </c>
      <c r="D19">
        <f>COUNTIF(Arrivi!F$2:F$8286,B19)</f>
        <v>3</v>
      </c>
    </row>
    <row r="20" spans="1:4" ht="12.75">
      <c r="A20" s="4">
        <v>42</v>
      </c>
      <c r="B20" s="20" t="s">
        <v>154</v>
      </c>
      <c r="C20">
        <f>COUNTIF(Atleti!E$2:E$1688,A20)</f>
        <v>1</v>
      </c>
      <c r="D20">
        <f>COUNTIF(Arrivi!F$2:F$8286,B20)</f>
        <v>1</v>
      </c>
    </row>
    <row r="21" spans="1:4" ht="12.75">
      <c r="A21" s="4">
        <v>71</v>
      </c>
      <c r="B21" s="20" t="s">
        <v>143</v>
      </c>
      <c r="C21">
        <f>COUNTIF(Atleti!E$2:E$1688,A21)</f>
        <v>0</v>
      </c>
      <c r="D21">
        <f>COUNTIF(Arrivi!F$2:F$8286,B21)</f>
        <v>0</v>
      </c>
    </row>
    <row r="22" spans="1:4" ht="12.75">
      <c r="A22" s="4">
        <v>67</v>
      </c>
      <c r="B22" s="20" t="s">
        <v>139</v>
      </c>
      <c r="C22">
        <f>COUNTIF(Atleti!E$2:E$1688,A22)</f>
        <v>0</v>
      </c>
      <c r="D22">
        <f>COUNTIF(Arrivi!F$2:F$8286,B22)</f>
        <v>0</v>
      </c>
    </row>
    <row r="23" spans="1:4" ht="12.75">
      <c r="A23" s="4">
        <v>49</v>
      </c>
      <c r="B23" s="20" t="s">
        <v>127</v>
      </c>
      <c r="C23">
        <f>COUNTIF(Atleti!E$2:E$1688,A23)</f>
        <v>1</v>
      </c>
      <c r="D23">
        <f>COUNTIF(Arrivi!F$2:F$8286,B23)</f>
        <v>1</v>
      </c>
    </row>
    <row r="24" spans="1:4" ht="12.75">
      <c r="A24" s="4">
        <v>6</v>
      </c>
      <c r="B24" s="20" t="s">
        <v>101</v>
      </c>
      <c r="C24">
        <f>COUNTIF(Atleti!E$2:E$1688,A24)</f>
        <v>5</v>
      </c>
      <c r="D24">
        <f>COUNTIF(Arrivi!F$2:F$8286,B24)</f>
        <v>5</v>
      </c>
    </row>
    <row r="25" spans="1:4" ht="12.75">
      <c r="A25" s="4">
        <v>25</v>
      </c>
      <c r="B25" s="20" t="s">
        <v>113</v>
      </c>
      <c r="C25">
        <f>COUNTIF(Atleti!E$2:E$1688,A25)</f>
        <v>3</v>
      </c>
      <c r="D25">
        <f>COUNTIF(Arrivi!F$2:F$8286,B25)</f>
        <v>3</v>
      </c>
    </row>
    <row r="26" spans="1:4" ht="12.75">
      <c r="A26" s="4">
        <v>22</v>
      </c>
      <c r="B26" s="20" t="s">
        <v>110</v>
      </c>
      <c r="C26">
        <f>COUNTIF(Atleti!E$2:E$1688,A26)</f>
        <v>0</v>
      </c>
      <c r="D26">
        <f>COUNTIF(Arrivi!F$2:F$8286,B26)</f>
        <v>0</v>
      </c>
    </row>
    <row r="27" spans="1:4" ht="12.75">
      <c r="A27" s="4">
        <v>50</v>
      </c>
      <c r="B27" s="20" t="s">
        <v>128</v>
      </c>
      <c r="C27">
        <f>COUNTIF(Atleti!E$2:E$1688,A27)</f>
        <v>0</v>
      </c>
      <c r="D27">
        <f>COUNTIF(Arrivi!F$2:F$8286,B27)</f>
        <v>0</v>
      </c>
    </row>
    <row r="28" spans="1:4" ht="12.75">
      <c r="A28" s="4">
        <v>18</v>
      </c>
      <c r="B28" s="20" t="s">
        <v>163</v>
      </c>
      <c r="C28">
        <f>COUNTIF(Atleti!E$2:E$1688,A28)</f>
        <v>1</v>
      </c>
      <c r="D28">
        <f>COUNTIF(Arrivi!F$2:F$8286,B28)</f>
        <v>1</v>
      </c>
    </row>
    <row r="29" spans="1:4" ht="12.75">
      <c r="A29" s="4">
        <v>89</v>
      </c>
      <c r="B29" s="20" t="s">
        <v>265</v>
      </c>
      <c r="C29">
        <f>COUNTIF(Atleti!E$2:E$9999,A29)</f>
        <v>1</v>
      </c>
      <c r="D29">
        <f>COUNTIF(Arrivi!F$2:F$9999,B29)</f>
        <v>1</v>
      </c>
    </row>
    <row r="30" spans="1:4" ht="12.75">
      <c r="A30" s="4">
        <v>59</v>
      </c>
      <c r="B30" s="20" t="s">
        <v>134</v>
      </c>
      <c r="C30">
        <f>COUNTIF(Atleti!E$2:E$1688,A30)</f>
        <v>0</v>
      </c>
      <c r="D30">
        <f>COUNTIF(Arrivi!F$2:F$8286,B30)</f>
        <v>0</v>
      </c>
    </row>
    <row r="31" spans="1:4" ht="12.75">
      <c r="A31" s="4">
        <v>57</v>
      </c>
      <c r="B31" s="20" t="s">
        <v>133</v>
      </c>
      <c r="C31">
        <f>COUNTIF(Atleti!E$2:E$1688,A31)</f>
        <v>0</v>
      </c>
      <c r="D31">
        <f>COUNTIF(Arrivi!F$2:F$8286,B31)</f>
        <v>0</v>
      </c>
    </row>
    <row r="32" spans="1:4" ht="12.75">
      <c r="A32" s="4">
        <v>3</v>
      </c>
      <c r="B32" s="20" t="s">
        <v>96</v>
      </c>
      <c r="C32">
        <f>COUNTIF(Atleti!E$2:E$1688,A32)</f>
        <v>8</v>
      </c>
      <c r="D32">
        <f>COUNTIF(Arrivi!F$2:F$8286,B32)</f>
        <v>8</v>
      </c>
    </row>
    <row r="33" spans="1:4" ht="12.75">
      <c r="A33" s="4">
        <v>73</v>
      </c>
      <c r="B33" s="20" t="s">
        <v>144</v>
      </c>
      <c r="C33">
        <f>COUNTIF(Atleti!E$2:E$1688,A33)</f>
        <v>0</v>
      </c>
      <c r="D33">
        <f>COUNTIF(Arrivi!F$2:F$8286,B33)</f>
        <v>0</v>
      </c>
    </row>
    <row r="34" spans="1:4" ht="12.75">
      <c r="A34" s="4">
        <v>45</v>
      </c>
      <c r="B34" s="20" t="s">
        <v>173</v>
      </c>
      <c r="C34">
        <f>COUNTIF(Atleti!E$2:E$1688,A34)</f>
        <v>0</v>
      </c>
      <c r="D34">
        <f>COUNTIF(Arrivi!F$2:F$8286,B34)</f>
        <v>0</v>
      </c>
    </row>
    <row r="35" spans="1:4" ht="12.75">
      <c r="A35" s="4">
        <v>48</v>
      </c>
      <c r="B35" s="20" t="s">
        <v>126</v>
      </c>
      <c r="C35">
        <f>COUNTIF(Atleti!E$2:E$1688,A35)</f>
        <v>0</v>
      </c>
      <c r="D35">
        <f>COUNTIF(Arrivi!F$2:F$8286,B35)</f>
        <v>0</v>
      </c>
    </row>
    <row r="36" spans="1:4" ht="12.75">
      <c r="A36" s="4">
        <v>38</v>
      </c>
      <c r="B36" s="20" t="s">
        <v>160</v>
      </c>
      <c r="C36">
        <f>COUNTIF(Atleti!E$2:E$1688,A36)</f>
        <v>3</v>
      </c>
      <c r="D36">
        <f>COUNTIF(Arrivi!F$2:F$8286,B36)</f>
        <v>2</v>
      </c>
    </row>
    <row r="37" spans="1:4" ht="12.75">
      <c r="A37" s="4">
        <v>37</v>
      </c>
      <c r="B37" s="20" t="s">
        <v>123</v>
      </c>
      <c r="C37">
        <f>COUNTIF(Atleti!E$2:E$1688,A37)</f>
        <v>0</v>
      </c>
      <c r="D37">
        <f>COUNTIF(Arrivi!F$2:F$8286,B37)</f>
        <v>0</v>
      </c>
    </row>
    <row r="38" spans="1:4" ht="12.75">
      <c r="A38" s="4">
        <v>79</v>
      </c>
      <c r="B38" s="20" t="s">
        <v>165</v>
      </c>
      <c r="C38">
        <f>COUNTIF(Atleti!E$2:E$1688,A38)</f>
        <v>0</v>
      </c>
      <c r="D38">
        <f>COUNTIF(Arrivi!F$2:F$8286,B38)</f>
        <v>0</v>
      </c>
    </row>
    <row r="39" spans="1:4" ht="12.75">
      <c r="A39" s="4">
        <v>24</v>
      </c>
      <c r="B39" s="20" t="s">
        <v>112</v>
      </c>
      <c r="C39">
        <f>COUNTIF(Atleti!E$2:E$1688,A39)</f>
        <v>5</v>
      </c>
      <c r="D39">
        <f>COUNTIF(Arrivi!F$2:F$8286,B39)</f>
        <v>5</v>
      </c>
    </row>
    <row r="40" spans="1:4" ht="12.75">
      <c r="A40" s="4">
        <v>58</v>
      </c>
      <c r="B40" s="20" t="s">
        <v>161</v>
      </c>
      <c r="C40">
        <f>COUNTIF(Atleti!E$2:E$1688,A40)</f>
        <v>0</v>
      </c>
      <c r="D40">
        <f>COUNTIF(Arrivi!F$2:F$8286,B40)</f>
        <v>0</v>
      </c>
    </row>
    <row r="41" spans="1:4" ht="12.75">
      <c r="A41" s="4">
        <v>23</v>
      </c>
      <c r="B41" s="20" t="s">
        <v>111</v>
      </c>
      <c r="C41">
        <f>COUNTIF(Atleti!E$2:E$1688,A41)</f>
        <v>0</v>
      </c>
      <c r="D41">
        <f>COUNTIF(Arrivi!F$2:F$8286,B41)</f>
        <v>0</v>
      </c>
    </row>
    <row r="42" spans="1:4" ht="12.75">
      <c r="A42" s="4">
        <v>12</v>
      </c>
      <c r="B42" s="20" t="s">
        <v>103</v>
      </c>
      <c r="C42">
        <f>COUNTIF(Atleti!E$2:E$1688,A42)</f>
        <v>0</v>
      </c>
      <c r="D42">
        <f>COUNTIF(Arrivi!F$2:F$8286,B42)</f>
        <v>0</v>
      </c>
    </row>
    <row r="43" spans="1:4" ht="12.75">
      <c r="A43" s="4">
        <v>70</v>
      </c>
      <c r="B43" s="20" t="s">
        <v>142</v>
      </c>
      <c r="C43">
        <f>COUNTIF(Atleti!E$2:E$1688,A43)</f>
        <v>0</v>
      </c>
      <c r="D43">
        <f>COUNTIF(Arrivi!F$2:F$8286,B43)</f>
        <v>0</v>
      </c>
    </row>
    <row r="44" spans="1:4" ht="12.75">
      <c r="A44" s="4">
        <v>84</v>
      </c>
      <c r="B44" s="20" t="s">
        <v>218</v>
      </c>
      <c r="C44">
        <f>COUNTIF(Atleti!E$2:E$9999,A44)</f>
        <v>1</v>
      </c>
      <c r="D44">
        <f>COUNTIF(Arrivi!F$2:F$9999,B44)</f>
        <v>1</v>
      </c>
    </row>
    <row r="45" spans="1:4" ht="12.75">
      <c r="A45" s="4">
        <v>77</v>
      </c>
      <c r="B45" s="20" t="s">
        <v>147</v>
      </c>
      <c r="C45">
        <f>COUNTIF(Atleti!E$2:E$1688,A45)</f>
        <v>0</v>
      </c>
      <c r="D45">
        <f>COUNTIF(Arrivi!F$2:F$8286,B45)</f>
        <v>0</v>
      </c>
    </row>
    <row r="46" spans="1:4" ht="12.75">
      <c r="A46" s="4">
        <v>78</v>
      </c>
      <c r="B46" s="20" t="s">
        <v>164</v>
      </c>
      <c r="C46">
        <f>COUNTIF(Atleti!E$2:E$1688,A46)</f>
        <v>3</v>
      </c>
      <c r="D46">
        <f>COUNTIF(Arrivi!F$2:F$8286,B46)</f>
        <v>3</v>
      </c>
    </row>
    <row r="47" spans="1:4" ht="12.75">
      <c r="A47" s="4">
        <v>2</v>
      </c>
      <c r="B47" s="20" t="s">
        <v>95</v>
      </c>
      <c r="C47">
        <f>COUNTIF(Atleti!E$2:E$1688,A47)</f>
        <v>9</v>
      </c>
      <c r="D47">
        <f>COUNTIF(Arrivi!F$2:F$8286,B47)</f>
        <v>2</v>
      </c>
    </row>
    <row r="48" spans="1:4" ht="12.75">
      <c r="A48" s="4">
        <v>43</v>
      </c>
      <c r="B48" s="20" t="s">
        <v>155</v>
      </c>
      <c r="C48">
        <f>COUNTIF(Atleti!E$2:E$1688,A48)</f>
        <v>0</v>
      </c>
      <c r="D48">
        <f>COUNTIF(Arrivi!F$2:F$8286,B48)</f>
        <v>0</v>
      </c>
    </row>
    <row r="49" spans="1:4" ht="12.75">
      <c r="A49" s="4">
        <v>27</v>
      </c>
      <c r="B49" s="20" t="s">
        <v>115</v>
      </c>
      <c r="C49">
        <f>COUNTIF(Atleti!E$2:E$1688,A49)</f>
        <v>0</v>
      </c>
      <c r="D49">
        <f>COUNTIF(Arrivi!F$2:F$8286,B49)</f>
        <v>0</v>
      </c>
    </row>
    <row r="50" spans="1:4" ht="12.75">
      <c r="A50" s="4">
        <v>87</v>
      </c>
      <c r="B50" s="20" t="s">
        <v>244</v>
      </c>
      <c r="C50">
        <f>COUNTIF(Atleti!E$2:E$9999,A50)</f>
        <v>3</v>
      </c>
      <c r="D50">
        <f>COUNTIF(Arrivi!F$2:F$9999,B50)</f>
        <v>2</v>
      </c>
    </row>
    <row r="51" spans="1:4" ht="12.75">
      <c r="A51" s="4">
        <v>88</v>
      </c>
      <c r="B51" s="20" t="s">
        <v>254</v>
      </c>
      <c r="C51">
        <f>COUNTIF(Atleti!E$2:E$9999,A51)</f>
        <v>6</v>
      </c>
      <c r="D51">
        <f>COUNTIF(Arrivi!F$2:F$9999,B51)</f>
        <v>4</v>
      </c>
    </row>
    <row r="52" spans="1:4" ht="12.75">
      <c r="A52" s="4">
        <v>1</v>
      </c>
      <c r="B52" s="20" t="s">
        <v>94</v>
      </c>
      <c r="C52">
        <f>COUNTIF(Atleti!E$2:E$1688,A52)</f>
        <v>6</v>
      </c>
      <c r="D52">
        <f>COUNTIF(Arrivi!F$2:F$8286,B52)</f>
        <v>5</v>
      </c>
    </row>
    <row r="53" spans="1:4" ht="12.75">
      <c r="A53" s="4">
        <v>75</v>
      </c>
      <c r="B53" s="20" t="s">
        <v>146</v>
      </c>
      <c r="C53">
        <f>COUNTIF(Atleti!E$2:E$1688,A53)</f>
        <v>0</v>
      </c>
      <c r="D53">
        <f>COUNTIF(Arrivi!F$2:F$8286,B53)</f>
        <v>0</v>
      </c>
    </row>
    <row r="54" spans="1:4" ht="12.75">
      <c r="A54" s="4">
        <v>30</v>
      </c>
      <c r="B54" s="20" t="s">
        <v>117</v>
      </c>
      <c r="C54">
        <f>COUNTIF(Atleti!E$2:E$1688,A54)</f>
        <v>2</v>
      </c>
      <c r="D54">
        <f>COUNTIF(Arrivi!F$2:F$8286,B54)</f>
        <v>2</v>
      </c>
    </row>
    <row r="55" spans="1:4" ht="12.75">
      <c r="A55" s="4">
        <v>76</v>
      </c>
      <c r="B55" s="20" t="s">
        <v>125</v>
      </c>
      <c r="C55">
        <f>COUNTIF(Atleti!E$2:E$1688,A55)</f>
        <v>0</v>
      </c>
      <c r="D55">
        <f>COUNTIF(Arrivi!F$2:F$8286,B55)</f>
        <v>0</v>
      </c>
    </row>
    <row r="56" spans="1:4" ht="12.75">
      <c r="A56" s="4">
        <v>40</v>
      </c>
      <c r="B56" s="20" t="s">
        <v>149</v>
      </c>
      <c r="C56">
        <f>COUNTIF(Atleti!E$2:E$1688,A56)</f>
        <v>0</v>
      </c>
      <c r="D56">
        <f>COUNTIF(Arrivi!F$2:F$8286,B56)</f>
        <v>0</v>
      </c>
    </row>
    <row r="57" spans="1:4" ht="12.75">
      <c r="A57" s="4">
        <v>13</v>
      </c>
      <c r="B57" s="20" t="s">
        <v>167</v>
      </c>
      <c r="C57">
        <f>COUNTIF(Atleti!E$2:E$1688,A57)</f>
        <v>7</v>
      </c>
      <c r="D57">
        <f>COUNTIF(Arrivi!F$2:F$8286,B57)</f>
        <v>5</v>
      </c>
    </row>
    <row r="58" spans="1:4" ht="12.75">
      <c r="A58" s="4">
        <v>80</v>
      </c>
      <c r="B58" s="20" t="s">
        <v>166</v>
      </c>
      <c r="C58">
        <f>COUNTIF(Atleti!E$2:E$1688,A58)</f>
        <v>2</v>
      </c>
      <c r="D58">
        <f>COUNTIF(Arrivi!F$2:F$8286,B58)</f>
        <v>2</v>
      </c>
    </row>
    <row r="59" spans="1:4" ht="12.75">
      <c r="A59" s="4">
        <v>8</v>
      </c>
      <c r="B59" s="20" t="s">
        <v>100</v>
      </c>
      <c r="C59">
        <f>COUNTIF(Atleti!E$2:E$1688,A59)</f>
        <v>5</v>
      </c>
      <c r="D59">
        <f>COUNTIF(Arrivi!F$2:F$8286,B59)</f>
        <v>5</v>
      </c>
    </row>
    <row r="60" spans="1:4" ht="12.75">
      <c r="A60" s="4">
        <v>33</v>
      </c>
      <c r="B60" s="20" t="s">
        <v>119</v>
      </c>
      <c r="C60">
        <f>COUNTIF(Atleti!E$2:E$1688,A60)</f>
        <v>0</v>
      </c>
      <c r="D60">
        <f>COUNTIF(Arrivi!F$2:F$8286,B60)</f>
        <v>0</v>
      </c>
    </row>
    <row r="61" spans="1:4" ht="12.75">
      <c r="A61" s="4">
        <v>21</v>
      </c>
      <c r="B61" s="20" t="s">
        <v>109</v>
      </c>
      <c r="C61">
        <f>COUNTIF(Atleti!E$2:E$1688,A61)</f>
        <v>0</v>
      </c>
      <c r="D61">
        <f>COUNTIF(Arrivi!F$2:F$8286,B61)</f>
        <v>0</v>
      </c>
    </row>
    <row r="62" spans="1:4" ht="12.75">
      <c r="A62" s="4">
        <v>52</v>
      </c>
      <c r="B62" s="20" t="s">
        <v>130</v>
      </c>
      <c r="C62">
        <f>COUNTIF(Atleti!E$2:E$1688,A62)</f>
        <v>0</v>
      </c>
      <c r="D62">
        <f>COUNTIF(Arrivi!F$2:F$8286,B62)</f>
        <v>0</v>
      </c>
    </row>
    <row r="63" spans="1:4" ht="12.75">
      <c r="A63" s="4">
        <v>66</v>
      </c>
      <c r="B63" s="20" t="s">
        <v>156</v>
      </c>
      <c r="C63">
        <f>COUNTIF(Atleti!E$2:E$1688,A63)</f>
        <v>0</v>
      </c>
      <c r="D63">
        <f>COUNTIF(Arrivi!F$2:F$8286,B63)</f>
        <v>0</v>
      </c>
    </row>
    <row r="64" spans="1:4" ht="12.75">
      <c r="A64" s="4">
        <v>14</v>
      </c>
      <c r="B64" s="20" t="s">
        <v>104</v>
      </c>
      <c r="C64">
        <f>COUNTIF(Atleti!E$2:E$1688,A64)</f>
        <v>0</v>
      </c>
      <c r="D64">
        <f>COUNTIF(Arrivi!F$2:F$8286,B64)</f>
        <v>0</v>
      </c>
    </row>
    <row r="65" spans="1:4" ht="12.75">
      <c r="A65" s="4">
        <v>63</v>
      </c>
      <c r="B65" s="20" t="s">
        <v>151</v>
      </c>
      <c r="C65">
        <f>COUNTIF(Atleti!E$2:E$1688,A65)</f>
        <v>1</v>
      </c>
      <c r="D65">
        <f>COUNTIF(Arrivi!F$2:F$8286,B65)</f>
        <v>1</v>
      </c>
    </row>
    <row r="66" spans="1:4" ht="12.75">
      <c r="A66" s="4">
        <v>35</v>
      </c>
      <c r="B66" s="20" t="s">
        <v>121</v>
      </c>
      <c r="C66">
        <f>COUNTIF(Atleti!E$2:E$1688,A66)</f>
        <v>0</v>
      </c>
      <c r="D66">
        <f>COUNTIF(Arrivi!F$2:F$8286,B66)</f>
        <v>0</v>
      </c>
    </row>
    <row r="67" spans="1:4" ht="12.75">
      <c r="A67" s="4">
        <v>82</v>
      </c>
      <c r="B67" s="20" t="s">
        <v>172</v>
      </c>
      <c r="C67">
        <f>COUNTIF(Atleti!E$2:E$1688,A67)</f>
        <v>0</v>
      </c>
      <c r="D67">
        <f>COUNTIF(Arrivi!F$2:F$8286,B67)</f>
        <v>0</v>
      </c>
    </row>
    <row r="68" spans="1:4" ht="12.75">
      <c r="A68" s="4">
        <v>85</v>
      </c>
      <c r="B68" s="20" t="s">
        <v>231</v>
      </c>
      <c r="C68">
        <f>COUNTIF(Atleti!E$2:E$9999,A68)</f>
        <v>1</v>
      </c>
      <c r="D68">
        <f>COUNTIF(Arrivi!F$2:F$9999,B68)</f>
        <v>1</v>
      </c>
    </row>
    <row r="69" spans="1:4" ht="12.75">
      <c r="A69" s="4">
        <v>34</v>
      </c>
      <c r="B69" s="20" t="s">
        <v>120</v>
      </c>
      <c r="C69">
        <f>COUNTIF(Atleti!E$2:E$1688,A69)</f>
        <v>4</v>
      </c>
      <c r="D69">
        <f>COUNTIF(Arrivi!F$2:F$8286,B69)</f>
        <v>1</v>
      </c>
    </row>
    <row r="70" spans="1:4" ht="12.75">
      <c r="A70" s="4">
        <v>65</v>
      </c>
      <c r="B70" s="20" t="s">
        <v>138</v>
      </c>
      <c r="C70">
        <f>COUNTIF(Atleti!E$2:E$1688,A70)</f>
        <v>0</v>
      </c>
      <c r="D70">
        <f>COUNTIF(Arrivi!F$2:F$8286,B70)</f>
        <v>0</v>
      </c>
    </row>
    <row r="71" spans="1:4" ht="12.75">
      <c r="A71" s="4">
        <v>74</v>
      </c>
      <c r="B71" s="20" t="s">
        <v>145</v>
      </c>
      <c r="C71">
        <f>COUNTIF(Atleti!E$2:E$1688,A71)</f>
        <v>0</v>
      </c>
      <c r="D71">
        <f>COUNTIF(Arrivi!F$2:F$8286,B71)</f>
        <v>0</v>
      </c>
    </row>
    <row r="72" spans="1:4" ht="12.75">
      <c r="A72" s="4">
        <v>83</v>
      </c>
      <c r="B72" s="20" t="s">
        <v>194</v>
      </c>
      <c r="C72">
        <f>COUNTIF(Atleti!E$2:E$9999,A72)</f>
        <v>1</v>
      </c>
      <c r="D72">
        <f>COUNTIF(Arrivi!F$2:F$9999,B72)</f>
        <v>0</v>
      </c>
    </row>
    <row r="73" spans="1:4" ht="12.75">
      <c r="A73" s="4">
        <v>5</v>
      </c>
      <c r="B73" s="20" t="s">
        <v>99</v>
      </c>
      <c r="C73">
        <f>COUNTIF(Atleti!E$2:E$1688,A73)</f>
        <v>0</v>
      </c>
      <c r="D73">
        <f>COUNTIF(Arrivi!F$2:F$8286,B73)</f>
        <v>0</v>
      </c>
    </row>
    <row r="74" spans="1:4" ht="12.75">
      <c r="A74" s="4">
        <v>10</v>
      </c>
      <c r="B74" s="20" t="s">
        <v>158</v>
      </c>
      <c r="C74">
        <f>COUNTIF(Atleti!E$2:E$1688,A74)</f>
        <v>2</v>
      </c>
      <c r="D74">
        <f>COUNTIF(Arrivi!F$2:F$8286,B74)</f>
        <v>2</v>
      </c>
    </row>
    <row r="75" spans="1:4" ht="12.75">
      <c r="A75" s="4">
        <v>41</v>
      </c>
      <c r="B75" s="20" t="s">
        <v>162</v>
      </c>
      <c r="C75">
        <f>COUNTIF(Atleti!E$2:E$1688,A75)</f>
        <v>0</v>
      </c>
      <c r="D75">
        <f>COUNTIF(Arrivi!F$2:F$8286,B75)</f>
        <v>0</v>
      </c>
    </row>
    <row r="76" spans="1:4" ht="12.75">
      <c r="A76" s="4">
        <v>60</v>
      </c>
      <c r="B76" s="20" t="s">
        <v>135</v>
      </c>
      <c r="C76">
        <f>COUNTIF(Atleti!E$2:E$1688,A76)</f>
        <v>0</v>
      </c>
      <c r="D76">
        <f>COUNTIF(Arrivi!F$2:F$8286,B76)</f>
        <v>0</v>
      </c>
    </row>
    <row r="77" spans="1:4" ht="12.75">
      <c r="A77" s="4">
        <v>11</v>
      </c>
      <c r="B77" s="20" t="s">
        <v>102</v>
      </c>
      <c r="C77">
        <f>COUNTIF(Atleti!E$2:E$1688,A77)</f>
        <v>7</v>
      </c>
      <c r="D77">
        <f>COUNTIF(Arrivi!F$2:F$8286,B77)</f>
        <v>6</v>
      </c>
    </row>
    <row r="78" spans="1:4" ht="12.75">
      <c r="A78" s="4">
        <v>28</v>
      </c>
      <c r="B78" s="20" t="s">
        <v>157</v>
      </c>
      <c r="C78">
        <f>COUNTIF(Atleti!E$2:E$1688,A78)</f>
        <v>1</v>
      </c>
      <c r="D78">
        <f>COUNTIF(Arrivi!F$2:F$8286,B78)</f>
        <v>1</v>
      </c>
    </row>
    <row r="79" spans="1:4" ht="12.75">
      <c r="A79" s="4">
        <v>55</v>
      </c>
      <c r="B79" s="20" t="s">
        <v>132</v>
      </c>
      <c r="C79">
        <f>COUNTIF(Atleti!E$2:E$1688,A79)</f>
        <v>1</v>
      </c>
      <c r="D79">
        <f>COUNTIF(Arrivi!F$2:F$8286,B79)</f>
        <v>1</v>
      </c>
    </row>
    <row r="80" spans="1:4" ht="12.75">
      <c r="A80" s="4">
        <v>62</v>
      </c>
      <c r="B80" s="20" t="s">
        <v>137</v>
      </c>
      <c r="C80">
        <f>COUNTIF(Atleti!E$2:E$1688,A80)</f>
        <v>0</v>
      </c>
      <c r="D80">
        <f>COUNTIF(Arrivi!F$2:F$8286,B80)</f>
        <v>0</v>
      </c>
    </row>
    <row r="81" spans="1:4" ht="12.75">
      <c r="A81" s="4">
        <v>39</v>
      </c>
      <c r="B81" s="20" t="s">
        <v>124</v>
      </c>
      <c r="C81">
        <f>COUNTIF(Atleti!E$2:E$1688,A81)</f>
        <v>0</v>
      </c>
      <c r="D81">
        <f>COUNTIF(Arrivi!F$2:F$8286,B81)</f>
        <v>0</v>
      </c>
    </row>
    <row r="82" spans="1:4" ht="12.75">
      <c r="A82" s="4">
        <v>69</v>
      </c>
      <c r="B82" s="20" t="s">
        <v>141</v>
      </c>
      <c r="C82">
        <f>COUNTIF(Atleti!E$2:E$1688,A82)</f>
        <v>0</v>
      </c>
      <c r="D82">
        <f>COUNTIF(Arrivi!F$2:F$8286,B82)</f>
        <v>0</v>
      </c>
    </row>
    <row r="83" spans="1:4" ht="12.75">
      <c r="A83" s="4">
        <v>68</v>
      </c>
      <c r="B83" s="20" t="s">
        <v>140</v>
      </c>
      <c r="C83">
        <f>COUNTIF(Atleti!E$2:E$1688,A83)</f>
        <v>0</v>
      </c>
      <c r="D83">
        <f>COUNTIF(Arrivi!F$2:F$8286,B83)</f>
        <v>0</v>
      </c>
    </row>
    <row r="84" spans="1:4" ht="12.75">
      <c r="A84" s="4">
        <v>26</v>
      </c>
      <c r="B84" s="20" t="s">
        <v>114</v>
      </c>
      <c r="C84">
        <f>COUNTIF(Atleti!E$2:E$1688,A84)</f>
        <v>0</v>
      </c>
      <c r="D84">
        <f>COUNTIF(Arrivi!F$2:F$8286,B84)</f>
        <v>0</v>
      </c>
    </row>
    <row r="85" spans="1:4" ht="12.75">
      <c r="A85" s="4">
        <v>44</v>
      </c>
      <c r="B85" s="20" t="s">
        <v>159</v>
      </c>
      <c r="C85">
        <f>COUNTIF(Atleti!E$2:E$1688,A85)</f>
        <v>1</v>
      </c>
      <c r="D85">
        <f>COUNTIF(Arrivi!F$2:F$8286,B85)</f>
        <v>1</v>
      </c>
    </row>
    <row r="86" spans="1:4" ht="12.75">
      <c r="A86" s="4">
        <v>29</v>
      </c>
      <c r="B86" s="20" t="s">
        <v>116</v>
      </c>
      <c r="C86">
        <f>COUNTIF(Atleti!E$2:E$1688,A86)</f>
        <v>1</v>
      </c>
      <c r="D86">
        <f>COUNTIF(Arrivi!F$2:F$8286,B86)</f>
        <v>1</v>
      </c>
    </row>
    <row r="87" spans="1:4" ht="12.75">
      <c r="A87" s="4">
        <v>61</v>
      </c>
      <c r="B87" s="20" t="s">
        <v>136</v>
      </c>
      <c r="C87">
        <f>COUNTIF(Atleti!E$2:E$1688,A87)</f>
        <v>0</v>
      </c>
      <c r="D87">
        <f>COUNTIF(Arrivi!F$2:F$8286,B87)</f>
        <v>0</v>
      </c>
    </row>
    <row r="88" spans="1:4" ht="12.75">
      <c r="A88" s="4">
        <v>31</v>
      </c>
      <c r="B88" s="20" t="s">
        <v>148</v>
      </c>
      <c r="C88">
        <f>COUNTIF(Atleti!E$2:E$1688,A88)</f>
        <v>0</v>
      </c>
      <c r="D88">
        <f>COUNTIF(Arrivi!F$2:F$8286,B88)</f>
        <v>0</v>
      </c>
    </row>
    <row r="89" spans="1:4" ht="12.75">
      <c r="A89" s="4">
        <v>19</v>
      </c>
      <c r="B89" s="20" t="s">
        <v>108</v>
      </c>
      <c r="C89">
        <f>COUNTIF(Atleti!E$2:E$1688,A89)</f>
        <v>1</v>
      </c>
      <c r="D89">
        <f>COUNTIF(Arrivi!F$2:F$8286,B89)</f>
        <v>1</v>
      </c>
    </row>
    <row r="90" spans="1:4" ht="12.75">
      <c r="A90" s="4">
        <v>36</v>
      </c>
      <c r="B90" s="20" t="s">
        <v>122</v>
      </c>
      <c r="C90">
        <f>COUNTIF(Atleti!E$2:E$1688,A90)</f>
        <v>0</v>
      </c>
      <c r="D90">
        <f>COUNTIF(Arrivi!F$2:F$8286,B90)</f>
        <v>0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 topLeftCell="A1">
      <pane ySplit="1" topLeftCell="BM2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91</v>
      </c>
      <c r="B2" s="4">
        <v>87</v>
      </c>
      <c r="C2" s="4">
        <v>92</v>
      </c>
      <c r="D2" s="16">
        <v>0.4166666666666667</v>
      </c>
      <c r="E2" s="18">
        <v>36</v>
      </c>
      <c r="F2" s="1" t="s">
        <v>92</v>
      </c>
    </row>
    <row r="3" spans="1:6" ht="12.75">
      <c r="A3" s="4" t="s">
        <v>16</v>
      </c>
      <c r="B3" s="4">
        <v>78</v>
      </c>
      <c r="C3" s="4">
        <v>86</v>
      </c>
      <c r="D3" s="16">
        <v>0.4166666666666667</v>
      </c>
      <c r="E3" s="18">
        <v>36</v>
      </c>
      <c r="F3" s="1" t="s">
        <v>72</v>
      </c>
    </row>
    <row r="4" spans="1:6" ht="12.75">
      <c r="A4" s="4" t="s">
        <v>17</v>
      </c>
      <c r="B4" s="4">
        <v>72</v>
      </c>
      <c r="C4" s="4">
        <v>77</v>
      </c>
      <c r="D4" s="16">
        <v>0.4166666666666667</v>
      </c>
      <c r="E4" s="18">
        <v>36</v>
      </c>
      <c r="F4" s="1" t="s">
        <v>73</v>
      </c>
    </row>
    <row r="5" spans="1:6" ht="12.75">
      <c r="A5" s="4" t="s">
        <v>18</v>
      </c>
      <c r="B5" s="4">
        <v>66</v>
      </c>
      <c r="C5" s="4">
        <v>71</v>
      </c>
      <c r="D5" s="16">
        <v>0.4166666666666667</v>
      </c>
      <c r="E5" s="18">
        <v>36</v>
      </c>
      <c r="F5" s="1" t="s">
        <v>74</v>
      </c>
    </row>
    <row r="6" spans="1:6" ht="12.75">
      <c r="A6" s="4" t="s">
        <v>19</v>
      </c>
      <c r="B6" s="4">
        <v>60</v>
      </c>
      <c r="C6" s="4">
        <v>65</v>
      </c>
      <c r="D6" s="16">
        <v>0.4166666666666667</v>
      </c>
      <c r="E6" s="18">
        <v>36</v>
      </c>
      <c r="F6" s="1" t="s">
        <v>75</v>
      </c>
    </row>
    <row r="7" spans="1:6" ht="12.75">
      <c r="A7" s="4" t="s">
        <v>20</v>
      </c>
      <c r="B7" s="4">
        <v>50</v>
      </c>
      <c r="C7" s="4">
        <v>59</v>
      </c>
      <c r="D7" s="16">
        <v>0.4166666666666667</v>
      </c>
      <c r="E7" s="18">
        <v>36</v>
      </c>
      <c r="F7" s="1" t="s">
        <v>76</v>
      </c>
    </row>
    <row r="8" spans="1:6" ht="12.75">
      <c r="A8" s="4" t="s">
        <v>65</v>
      </c>
      <c r="B8" s="4">
        <v>35</v>
      </c>
      <c r="C8" s="4">
        <v>49</v>
      </c>
      <c r="D8" s="16">
        <v>0.4166666666666667</v>
      </c>
      <c r="E8" s="18">
        <v>36</v>
      </c>
      <c r="F8" s="1" t="s">
        <v>77</v>
      </c>
    </row>
    <row r="9" spans="1:6" ht="12.75">
      <c r="A9" s="4" t="s">
        <v>78</v>
      </c>
      <c r="B9" s="4">
        <v>40</v>
      </c>
      <c r="C9" s="4">
        <v>92</v>
      </c>
      <c r="D9" s="16">
        <v>0.4166666666666667</v>
      </c>
      <c r="E9" s="18">
        <v>36</v>
      </c>
      <c r="F9" s="1" t="s">
        <v>90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85"/>
  <sheetViews>
    <sheetView workbookViewId="0" topLeftCell="A1">
      <pane ySplit="1" topLeftCell="BM60" activePane="bottomLeft" state="frozen"/>
      <selection pane="topLeft" activeCell="A1" sqref="A1"/>
      <selection pane="bottomLeft" activeCell="D26" sqref="D26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0.504849537035625</v>
      </c>
      <c r="B2" s="8">
        <v>52</v>
      </c>
      <c r="C2" t="str">
        <f>VLOOKUP(B2,Atleti!A$2:B$900,2,FALSE)</f>
        <v>TARDIVO LORENZO</v>
      </c>
      <c r="D2" s="8" t="str">
        <f>VLOOKUP(B2,Atleti!A$2:D$900,4,FALSE)</f>
        <v>A</v>
      </c>
      <c r="E2" s="16">
        <f>A2-VLOOKUP(D2,Categorie!A$2:D$20,4,FALSE)</f>
        <v>0.08818287036895828</v>
      </c>
      <c r="F2" s="20" t="str">
        <f>VLOOKUP(B2,Atleti!A$2:F$900,6,FALSE)</f>
        <v>RED DEVILS</v>
      </c>
      <c r="G2" t="str">
        <f>VLOOKUP(B2,Atleti!A$2:G$900,7,FALSE)</f>
        <v>FCI</v>
      </c>
    </row>
    <row r="3" spans="1:7" ht="12.75">
      <c r="A3" s="16">
        <v>0.5048726851819083</v>
      </c>
      <c r="B3" s="8">
        <v>23</v>
      </c>
      <c r="C3" t="str">
        <f>VLOOKUP(B3,Atleti!A$2:B$900,2,FALSE)</f>
        <v>PAPERINI GIANCARLO</v>
      </c>
      <c r="D3" s="8" t="str">
        <f>VLOOKUP(B3,Atleti!A$2:D$900,4,FALSE)</f>
        <v>C</v>
      </c>
      <c r="E3" s="16">
        <f>A3-VLOOKUP(D3,Categorie!A$2:D$20,4,FALSE)</f>
        <v>0.08820601851524162</v>
      </c>
      <c r="F3" s="20" t="str">
        <f>VLOOKUP(B3,Atleti!A$2:F$900,6,FALSE)</f>
        <v>TEAM SCOTT-PASQUINI</v>
      </c>
      <c r="G3" t="str">
        <f>VLOOKUP(B3,Atleti!A$2:G$900,7,FALSE)</f>
        <v>FCI</v>
      </c>
    </row>
    <row r="4" spans="1:7" ht="12.75">
      <c r="A4" s="16">
        <v>0.5048958333354676</v>
      </c>
      <c r="B4" s="8">
        <v>86</v>
      </c>
      <c r="C4" t="str">
        <f>VLOOKUP(B4,Atleti!A$2:B$900,2,FALSE)</f>
        <v>BOTTI SAURO</v>
      </c>
      <c r="D4" s="8" t="str">
        <f>VLOOKUP(B4,Atleti!A$2:D$900,4,FALSE)</f>
        <v>B</v>
      </c>
      <c r="E4" s="16">
        <f>A4-VLOOKUP(D4,Categorie!A$2:D$20,4,FALSE)</f>
        <v>0.08822916666880093</v>
      </c>
      <c r="F4" s="20" t="str">
        <f>VLOOKUP(B4,Atleti!A$2:F$900,6,FALSE)</f>
        <v>TEAM SCOTT-PASQUINI</v>
      </c>
      <c r="G4" t="str">
        <f>VLOOKUP(B4,Atleti!A$2:G$900,7,FALSE)</f>
        <v>FCI</v>
      </c>
    </row>
    <row r="5" spans="1:7" ht="12.75">
      <c r="A5" s="16">
        <v>0.504918981481751</v>
      </c>
      <c r="B5" s="8">
        <v>19</v>
      </c>
      <c r="C5" t="str">
        <f>VLOOKUP(B5,Atleti!A$2:B$900,2,FALSE)</f>
        <v>PAPAVERI RENATO</v>
      </c>
      <c r="D5" s="8" t="str">
        <f>VLOOKUP(B5,Atleti!A$2:D$900,4,FALSE)</f>
        <v>D</v>
      </c>
      <c r="E5" s="16">
        <f>A5-VLOOKUP(D5,Categorie!A$2:D$20,4,FALSE)</f>
        <v>0.08825231481508428</v>
      </c>
      <c r="F5" s="20" t="str">
        <f>VLOOKUP(B5,Atleti!A$2:F$900,6,FALSE)</f>
        <v>TEAM SCOTT-PASQUINI</v>
      </c>
      <c r="G5" t="str">
        <f>VLOOKUP(B5,Atleti!A$2:G$900,7,FALSE)</f>
        <v>FCI</v>
      </c>
    </row>
    <row r="6" spans="1:7" ht="12.75">
      <c r="A6" s="16">
        <v>0.5049421296280343</v>
      </c>
      <c r="B6" s="8">
        <v>12</v>
      </c>
      <c r="C6" t="str">
        <f>VLOOKUP(B6,Atleti!A$2:B$900,2,FALSE)</f>
        <v>PAPERINI GIANPIERO</v>
      </c>
      <c r="D6" s="8" t="str">
        <f>VLOOKUP(B6,Atleti!A$2:D$900,4,FALSE)</f>
        <v>C</v>
      </c>
      <c r="E6" s="16">
        <f>A6-VLOOKUP(D6,Categorie!A$2:D$20,4,FALSE)</f>
        <v>0.08827546296136762</v>
      </c>
      <c r="F6" s="20" t="str">
        <f>VLOOKUP(B6,Atleti!A$2:F$900,6,FALSE)</f>
        <v>TENTICICLISMO</v>
      </c>
      <c r="G6" t="str">
        <f>VLOOKUP(B6,Atleti!A$2:G$900,7,FALSE)</f>
        <v>AICS</v>
      </c>
    </row>
    <row r="7" spans="1:7" ht="12.75">
      <c r="A7" s="16">
        <v>0.5049652777743177</v>
      </c>
      <c r="B7" s="8">
        <v>68</v>
      </c>
      <c r="C7" t="str">
        <f>VLOOKUP(B7,Atleti!A$2:B$900,2,FALSE)</f>
        <v>BIANCONI GUIDO</v>
      </c>
      <c r="D7" s="8" t="str">
        <f>VLOOKUP(B7,Atleti!A$2:D$900,4,FALSE)</f>
        <v>B</v>
      </c>
      <c r="E7" s="16">
        <f>A7-VLOOKUP(D7,Categorie!A$2:D$20,4,FALSE)</f>
        <v>0.08829861110765097</v>
      </c>
      <c r="F7" s="20" t="str">
        <f>VLOOKUP(B7,Atleti!A$2:F$900,6,FALSE)</f>
        <v>MTB CASENTINO</v>
      </c>
      <c r="G7" t="str">
        <f>VLOOKUP(B7,Atleti!A$2:G$900,7,FALSE)</f>
        <v>UISP</v>
      </c>
    </row>
    <row r="8" spans="1:7" ht="12.75">
      <c r="A8" s="16">
        <v>0.504988425927877</v>
      </c>
      <c r="B8" s="8">
        <v>48</v>
      </c>
      <c r="C8" t="str">
        <f>VLOOKUP(B8,Atleti!A$2:B$900,2,FALSE)</f>
        <v>SADOTTI LUCA</v>
      </c>
      <c r="D8" s="8" t="str">
        <f>VLOOKUP(B8,Atleti!A$2:D$900,4,FALSE)</f>
        <v>D</v>
      </c>
      <c r="E8" s="16">
        <f>A8-VLOOKUP(D8,Categorie!A$2:D$20,4,FALSE)</f>
        <v>0.08832175926121028</v>
      </c>
      <c r="F8" s="20" t="str">
        <f>VLOOKUP(B8,Atleti!A$2:F$900,6,FALSE)</f>
        <v>DONKEY BIKE (FCI)</v>
      </c>
      <c r="G8" t="str">
        <f>VLOOKUP(B8,Atleti!A$2:G$900,7,FALSE)</f>
        <v>FCI</v>
      </c>
    </row>
    <row r="9" spans="1:7" ht="12.75">
      <c r="A9" s="16">
        <v>0.5050115740741603</v>
      </c>
      <c r="B9" s="8">
        <v>70</v>
      </c>
      <c r="C9" t="str">
        <f>VLOOKUP(B9,Atleti!A$2:B$900,2,FALSE)</f>
        <v>CIABATTI GIANPIERO</v>
      </c>
      <c r="D9" s="8" t="str">
        <f>VLOOKUP(B9,Atleti!A$2:D$900,4,FALSE)</f>
        <v>D</v>
      </c>
      <c r="E9" s="16">
        <f>A9-VLOOKUP(D9,Categorie!A$2:D$20,4,FALSE)</f>
        <v>0.08834490740749362</v>
      </c>
      <c r="F9" s="20" t="str">
        <f>VLOOKUP(B9,Atleti!A$2:F$900,6,FALSE)</f>
        <v>ERREPI TEAM 2005</v>
      </c>
      <c r="G9" t="str">
        <f>VLOOKUP(B9,Atleti!A$2:G$900,7,FALSE)</f>
        <v>UISP</v>
      </c>
    </row>
    <row r="10" spans="1:7" ht="12.75">
      <c r="A10" s="16">
        <v>0.5050347222204437</v>
      </c>
      <c r="B10" s="8">
        <v>73</v>
      </c>
      <c r="C10" t="str">
        <f>VLOOKUP(B10,Atleti!A$2:B$900,2,FALSE)</f>
        <v>SOLARI MARCO</v>
      </c>
      <c r="D10" s="8" t="str">
        <f>VLOOKUP(B10,Atleti!A$2:D$900,4,FALSE)</f>
        <v>B</v>
      </c>
      <c r="E10" s="16">
        <f>A10-VLOOKUP(D10,Categorie!A$2:D$20,4,FALSE)</f>
        <v>0.08836805555377697</v>
      </c>
      <c r="F10" s="20" t="str">
        <f>VLOOKUP(B10,Atleti!A$2:F$900,6,FALSE)</f>
        <v>GALLUZZI (UDACE)</v>
      </c>
      <c r="G10" t="str">
        <f>VLOOKUP(B10,Atleti!A$2:G$900,7,FALSE)</f>
        <v>UDACE</v>
      </c>
    </row>
    <row r="11" spans="1:7" ht="12.75">
      <c r="A11" s="16">
        <v>0.5050694444435067</v>
      </c>
      <c r="B11" s="8">
        <v>79</v>
      </c>
      <c r="C11" t="str">
        <f>VLOOKUP(B11,Atleti!A$2:B$900,2,FALSE)</f>
        <v>FATICHENTI LEONARDO</v>
      </c>
      <c r="D11" s="8" t="str">
        <f>VLOOKUP(B11,Atleti!A$2:D$900,4,FALSE)</f>
        <v>B</v>
      </c>
      <c r="E11" s="16">
        <f>A11-VLOOKUP(D11,Categorie!A$2:D$20,4,FALSE)</f>
        <v>0.08840277777683997</v>
      </c>
      <c r="F11" s="20" t="str">
        <f>VLOOKUP(B11,Atleti!A$2:F$900,6,FALSE)</f>
        <v>TEAM SCOTT-PASQUINI</v>
      </c>
      <c r="G11" t="str">
        <f>VLOOKUP(B11,Atleti!A$2:G$900,7,FALSE)</f>
        <v>FCI</v>
      </c>
    </row>
    <row r="12" spans="1:7" ht="12.75">
      <c r="A12" s="16">
        <v>0.50509259258979</v>
      </c>
      <c r="B12" s="8">
        <v>81</v>
      </c>
      <c r="C12" t="str">
        <f>VLOOKUP(B12,Atleti!A$2:B$900,2,FALSE)</f>
        <v>NOCENTINI DANIELE</v>
      </c>
      <c r="D12" s="8" t="str">
        <f>VLOOKUP(B12,Atleti!A$2:D$900,4,FALSE)</f>
        <v>B</v>
      </c>
      <c r="E12" s="16">
        <f>A12-VLOOKUP(D12,Categorie!A$2:D$20,4,FALSE)</f>
        <v>0.08842592592312332</v>
      </c>
      <c r="F12" s="20" t="str">
        <f>VLOOKUP(B12,Atleti!A$2:F$900,6,FALSE)</f>
        <v>TEAM SCOTT-PASQUINI</v>
      </c>
      <c r="G12" t="str">
        <f>VLOOKUP(B12,Atleti!A$2:G$900,7,FALSE)</f>
        <v>FCI</v>
      </c>
    </row>
    <row r="13" spans="1:7" ht="12.75">
      <c r="A13" s="16">
        <v>0.5051157407433493</v>
      </c>
      <c r="B13" s="8">
        <v>104</v>
      </c>
      <c r="C13" t="str">
        <f>VLOOKUP(B13,Atleti!A$2:B$900,2,FALSE)</f>
        <v>PETRONE ROBERTO</v>
      </c>
      <c r="D13" s="8" t="str">
        <f>VLOOKUP(B13,Atleti!A$2:D$900,4,FALSE)</f>
        <v>A</v>
      </c>
      <c r="E13" s="16">
        <f>A13-VLOOKUP(D13,Categorie!A$2:D$20,4,FALSE)</f>
        <v>0.08844907407668262</v>
      </c>
      <c r="F13" s="20" t="str">
        <f>VLOOKUP(B13,Atleti!A$2:F$900,6,FALSE)</f>
        <v>GAUDENZI (FCI)</v>
      </c>
      <c r="G13" t="str">
        <f>VLOOKUP(B13,Atleti!A$2:G$900,7,FALSE)</f>
        <v>FCI</v>
      </c>
    </row>
    <row r="14" spans="1:7" ht="12.75">
      <c r="A14" s="16">
        <v>0.5051388888896327</v>
      </c>
      <c r="B14" s="8">
        <v>103</v>
      </c>
      <c r="C14" t="str">
        <f>VLOOKUP(B14,Atleti!A$2:B$900,2,FALSE)</f>
        <v>MUGNAINI LUCA</v>
      </c>
      <c r="D14" s="8" t="str">
        <f>VLOOKUP(B14,Atleti!A$2:D$900,4,FALSE)</f>
        <v>D</v>
      </c>
      <c r="E14" s="16">
        <f>A14-VLOOKUP(D14,Categorie!A$2:D$20,4,FALSE)</f>
        <v>0.08847222222296597</v>
      </c>
      <c r="F14" s="20" t="str">
        <f>VLOOKUP(B14,Atleti!A$2:F$900,6,FALSE)</f>
        <v>GAUDENZI (FCI)</v>
      </c>
      <c r="G14" t="str">
        <f>VLOOKUP(B14,Atleti!A$2:G$900,7,FALSE)</f>
        <v>FCI</v>
      </c>
    </row>
    <row r="15" spans="1:7" ht="12.75">
      <c r="A15" s="16">
        <v>0.5051736111126957</v>
      </c>
      <c r="B15" s="8">
        <v>106</v>
      </c>
      <c r="C15" t="str">
        <f>VLOOKUP(B15,Atleti!A$2:B$900,2,FALSE)</f>
        <v>LIGI NICOLA</v>
      </c>
      <c r="D15" s="8" t="str">
        <f>VLOOKUP(B15,Atleti!A$2:D$900,4,FALSE)</f>
        <v>B</v>
      </c>
      <c r="E15" s="16">
        <f>A15-VLOOKUP(D15,Categorie!A$2:D$20,4,FALSE)</f>
        <v>0.08850694444602897</v>
      </c>
      <c r="F15" s="20" t="str">
        <f>VLOOKUP(B15,Atleti!A$2:F$900,6,FALSE)</f>
        <v>GAUDENZI (FCI)</v>
      </c>
      <c r="G15" t="str">
        <f>VLOOKUP(B15,Atleti!A$2:G$900,7,FALSE)</f>
        <v>FCI</v>
      </c>
    </row>
    <row r="16" spans="1:7" ht="12.75">
      <c r="A16" s="16">
        <v>0.5051851851821993</v>
      </c>
      <c r="B16" s="8">
        <v>9</v>
      </c>
      <c r="C16" t="str">
        <f>VLOOKUP(B16,Atleti!A$2:B$900,2,FALSE)</f>
        <v>GIORGINI STEFANO</v>
      </c>
      <c r="D16" s="8" t="str">
        <f>VLOOKUP(B16,Atleti!A$2:D$900,4,FALSE)</f>
        <v>C</v>
      </c>
      <c r="E16" s="16">
        <f>A16-VLOOKUP(D16,Categorie!A$2:D$20,4,FALSE)</f>
        <v>0.08851851851553266</v>
      </c>
      <c r="F16" s="20" t="str">
        <f>VLOOKUP(B16,Atleti!A$2:F$900,6,FALSE)</f>
        <v>AVIS AIDO C. DEL LAGO</v>
      </c>
      <c r="G16" t="str">
        <f>VLOOKUP(B16,Atleti!A$2:G$900,7,FALSE)</f>
        <v>FCI</v>
      </c>
    </row>
    <row r="17" spans="1:7" ht="12.75">
      <c r="A17" s="16">
        <v>0.5052199074052623</v>
      </c>
      <c r="B17" s="8">
        <v>69</v>
      </c>
      <c r="C17" t="str">
        <f>VLOOKUP(B17,Atleti!A$2:B$900,2,FALSE)</f>
        <v>FERRI ALESSANDRO</v>
      </c>
      <c r="D17" s="8" t="str">
        <f>VLOOKUP(B17,Atleti!A$2:D$900,4,FALSE)</f>
        <v>C</v>
      </c>
      <c r="E17" s="16">
        <f>A17-VLOOKUP(D17,Categorie!A$2:D$20,4,FALSE)</f>
        <v>0.08855324073859566</v>
      </c>
      <c r="F17" s="20" t="str">
        <f>VLOOKUP(B17,Atleti!A$2:F$900,6,FALSE)</f>
        <v>MTB CASENTINO</v>
      </c>
      <c r="G17" t="str">
        <f>VLOOKUP(B17,Atleti!A$2:G$900,7,FALSE)</f>
        <v>UISP</v>
      </c>
    </row>
    <row r="18" spans="1:7" ht="12.75">
      <c r="A18" s="16">
        <v>0.505231481482042</v>
      </c>
      <c r="B18" s="8">
        <v>2</v>
      </c>
      <c r="C18" t="str">
        <f>VLOOKUP(B18,Atleti!A$2:B$900,2,FALSE)</f>
        <v>MAZZUOLI MARCO</v>
      </c>
      <c r="D18" s="8" t="str">
        <f>VLOOKUP(B18,Atleti!A$2:D$900,4,FALSE)</f>
        <v>A</v>
      </c>
      <c r="E18" s="16">
        <f>A18-VLOOKUP(D18,Categorie!A$2:D$20,4,FALSE)</f>
        <v>0.08856481481537531</v>
      </c>
      <c r="F18" s="20" t="str">
        <f>VLOOKUP(B18,Atleti!A$2:F$900,6,FALSE)</f>
        <v>GALLUZZI (UDACE)</v>
      </c>
      <c r="G18" t="str">
        <f>VLOOKUP(B18,Atleti!A$2:G$900,7,FALSE)</f>
        <v>UDACE</v>
      </c>
    </row>
    <row r="19" spans="1:7" ht="12.75">
      <c r="A19" s="16">
        <v>0.505266203705105</v>
      </c>
      <c r="B19" s="8">
        <v>61</v>
      </c>
      <c r="C19" t="str">
        <f>VLOOKUP(B19,Atleti!A$2:B$900,2,FALSE)</f>
        <v>BARTOLOZZI MARCELLO</v>
      </c>
      <c r="D19" s="8" t="str">
        <f>VLOOKUP(B19,Atleti!A$2:D$900,4,FALSE)</f>
        <v>E</v>
      </c>
      <c r="E19" s="16">
        <f>A19-VLOOKUP(D19,Categorie!A$2:D$20,4,FALSE)</f>
        <v>0.08859953703843831</v>
      </c>
      <c r="F19" s="20" t="str">
        <f>VLOOKUP(B19,Atleti!A$2:F$900,6,FALSE)</f>
        <v>DONKEY BIKE (FCI)</v>
      </c>
      <c r="G19" t="str">
        <f>VLOOKUP(B19,Atleti!A$2:G$900,7,FALSE)</f>
        <v>FCI</v>
      </c>
    </row>
    <row r="20" spans="1:7" ht="12.75">
      <c r="A20" s="16">
        <v>0.5052893518513883</v>
      </c>
      <c r="B20" s="8">
        <v>8</v>
      </c>
      <c r="C20" t="str">
        <f>VLOOKUP(B20,Atleti!A$2:B$900,2,FALSE)</f>
        <v>MARINELLI FERRETTINI STEFANO</v>
      </c>
      <c r="D20" s="8" t="str">
        <f>VLOOKUP(B20,Atleti!A$2:D$900,4,FALSE)</f>
        <v>C</v>
      </c>
      <c r="E20" s="16">
        <f>A20-VLOOKUP(D20,Categorie!A$2:D$20,4,FALSE)</f>
        <v>0.08862268518472166</v>
      </c>
      <c r="F20" s="20" t="str">
        <f>VLOOKUP(B20,Atleti!A$2:F$900,6,FALSE)</f>
        <v>AVIS AIDO C. DEL LAGO</v>
      </c>
      <c r="G20" t="str">
        <f>VLOOKUP(B20,Atleti!A$2:G$900,7,FALSE)</f>
        <v>FCI</v>
      </c>
    </row>
    <row r="21" spans="1:7" ht="12.75">
      <c r="A21" s="16">
        <v>0.5053124999976717</v>
      </c>
      <c r="B21" s="8">
        <v>82</v>
      </c>
      <c r="C21" t="str">
        <f>VLOOKUP(B21,Atleti!A$2:B$900,2,FALSE)</f>
        <v>MARIOTTI MARTE</v>
      </c>
      <c r="D21" s="8" t="str">
        <f>VLOOKUP(B21,Atleti!A$2:D$900,4,FALSE)</f>
        <v>C</v>
      </c>
      <c r="E21" s="16">
        <f>A21-VLOOKUP(D21,Categorie!A$2:D$20,4,FALSE)</f>
        <v>0.08864583333100501</v>
      </c>
      <c r="F21" s="20" t="str">
        <f>VLOOKUP(B21,Atleti!A$2:F$900,6,FALSE)</f>
        <v>ESERCITO - CAPAR</v>
      </c>
      <c r="G21" t="str">
        <f>VLOOKUP(B21,Atleti!A$2:G$900,7,FALSE)</f>
        <v>FCI</v>
      </c>
    </row>
    <row r="22" spans="1:7" ht="12.75">
      <c r="A22" s="16">
        <v>0.505335648151231</v>
      </c>
      <c r="B22" s="8">
        <v>24</v>
      </c>
      <c r="C22" t="str">
        <f>VLOOKUP(B22,Atleti!A$2:B$900,2,FALSE)</f>
        <v>SENSERINI GIUSEPPE</v>
      </c>
      <c r="D22" s="8" t="str">
        <f>VLOOKUP(B22,Atleti!A$2:D$900,4,FALSE)</f>
        <v>E</v>
      </c>
      <c r="E22" s="16">
        <f>A22-VLOOKUP(D22,Categorie!A$2:D$20,4,FALSE)</f>
        <v>0.08866898148456431</v>
      </c>
      <c r="F22" s="20" t="str">
        <f>VLOOKUP(B22,Atleti!A$2:F$900,6,FALSE)</f>
        <v>TEAM SCOTT-PASQUINI</v>
      </c>
      <c r="G22" t="str">
        <f>VLOOKUP(B22,Atleti!A$2:G$900,7,FALSE)</f>
        <v>FCI</v>
      </c>
    </row>
    <row r="23" spans="1:7" ht="12.75">
      <c r="A23" s="16">
        <v>0.505370370367018</v>
      </c>
      <c r="B23" s="8">
        <v>10</v>
      </c>
      <c r="C23" t="str">
        <f>VLOOKUP(B23,Atleti!A$2:B$900,2,FALSE)</f>
        <v>AMERIGHI FABRIZIO</v>
      </c>
      <c r="D23" s="8" t="str">
        <f>VLOOKUP(B23,Atleti!A$2:D$900,4,FALSE)</f>
        <v>D</v>
      </c>
      <c r="E23" s="16">
        <f>A23-VLOOKUP(D23,Categorie!A$2:D$20,4,FALSE)</f>
        <v>0.08870370370035136</v>
      </c>
      <c r="F23" s="20" t="str">
        <f>VLOOKUP(B23,Atleti!A$2:F$900,6,FALSE)</f>
        <v>DONKEY BIKE (UISP)</v>
      </c>
      <c r="G23" t="str">
        <f>VLOOKUP(B23,Atleti!A$2:G$900,7,FALSE)</f>
        <v>UISP</v>
      </c>
    </row>
    <row r="24" spans="1:7" ht="12.75">
      <c r="A24" s="16">
        <v>0.5053935185205773</v>
      </c>
      <c r="B24" s="8">
        <v>65</v>
      </c>
      <c r="C24" t="str">
        <f>VLOOKUP(B24,Atleti!A$2:B$900,2,FALSE)</f>
        <v>MARRONI MARCO</v>
      </c>
      <c r="D24" s="8" t="str">
        <f>VLOOKUP(B24,Atleti!A$2:D$900,4,FALSE)</f>
        <v>B</v>
      </c>
      <c r="E24" s="16">
        <f>A24-VLOOKUP(D24,Categorie!A$2:D$20,4,FALSE)</f>
        <v>0.08872685185391066</v>
      </c>
      <c r="F24" s="20" t="str">
        <f>VLOOKUP(B24,Atleti!A$2:F$900,6,FALSE)</f>
        <v>MARYNEER CYCLES </v>
      </c>
      <c r="G24" t="str">
        <f>VLOOKUP(B24,Atleti!A$2:G$900,7,FALSE)</f>
        <v>UISP</v>
      </c>
    </row>
    <row r="25" spans="1:7" ht="12.75">
      <c r="A25" s="16">
        <v>0.5054166666668607</v>
      </c>
      <c r="B25" s="8">
        <v>64</v>
      </c>
      <c r="C25" t="str">
        <f>VLOOKUP(B25,Atleti!A$2:B$900,2,FALSE)</f>
        <v>CAPPARELLI GUIDO</v>
      </c>
      <c r="D25" s="8" t="str">
        <f>VLOOKUP(B25,Atleti!A$2:D$900,4,FALSE)</f>
        <v>B</v>
      </c>
      <c r="E25" s="16">
        <f>A25-VLOOKUP(D25,Categorie!A$2:D$20,4,FALSE)</f>
        <v>0.08875000000019401</v>
      </c>
      <c r="F25" s="20" t="str">
        <f>VLOOKUP(B25,Atleti!A$2:F$900,6,FALSE)</f>
        <v>MARYNEER CYCLES </v>
      </c>
      <c r="G25" t="str">
        <f>VLOOKUP(B25,Atleti!A$2:G$900,7,FALSE)</f>
        <v>UISP</v>
      </c>
    </row>
    <row r="26" spans="1:7" ht="12.75">
      <c r="A26" s="16">
        <v>0.5054166666666667</v>
      </c>
      <c r="B26" s="8">
        <v>66</v>
      </c>
      <c r="C26" t="str">
        <f>VLOOKUP(B26,Atleti!A$2:B$900,2,FALSE)</f>
        <v>DIGILIO EMANUELE</v>
      </c>
      <c r="D26" s="8" t="str">
        <f>VLOOKUP(B26,Atleti!A$2:D$900,4,FALSE)</f>
        <v>A</v>
      </c>
      <c r="E26" s="16">
        <f>A26-VLOOKUP(D26,Categorie!A$2:D$20,4,FALSE)</f>
        <v>0.08875000000000005</v>
      </c>
      <c r="F26" s="20" t="str">
        <f>VLOOKUP(B26,Atleti!A$2:F$900,6,FALSE)</f>
        <v>MTB SANTAFIORA</v>
      </c>
      <c r="G26" t="str">
        <f>VLOOKUP(B26,Atleti!A$2:G$900,7,FALSE)</f>
        <v>UISP</v>
      </c>
    </row>
    <row r="27" spans="1:7" ht="12.75">
      <c r="A27" s="16">
        <v>0.505439814813144</v>
      </c>
      <c r="B27" s="8">
        <v>44</v>
      </c>
      <c r="C27" t="str">
        <f>VLOOKUP(B27,Atleti!A$2:B$900,2,FALSE)</f>
        <v>MOGAVERO FLAVIANO</v>
      </c>
      <c r="D27" s="8" t="str">
        <f>VLOOKUP(B27,Atleti!A$2:D$900,4,FALSE)</f>
        <v>B</v>
      </c>
      <c r="E27" s="16">
        <f>A27-VLOOKUP(D27,Categorie!A$2:D$20,4,FALSE)</f>
        <v>0.08877314814647735</v>
      </c>
      <c r="F27" s="20" t="str">
        <f>VLOOKUP(B27,Atleti!A$2:F$900,6,FALSE)</f>
        <v>DONKEY BIKE (UISP)</v>
      </c>
      <c r="G27" t="str">
        <f>VLOOKUP(B27,Atleti!A$2:G$900,7,FALSE)</f>
        <v>UISP</v>
      </c>
    </row>
    <row r="28" spans="1:7" ht="12.75">
      <c r="A28" s="16">
        <v>0.5054629629594274</v>
      </c>
      <c r="B28" s="8">
        <v>47</v>
      </c>
      <c r="C28" t="str">
        <f>VLOOKUP(B28,Atleti!A$2:B$900,2,FALSE)</f>
        <v>CARDINALI FRANCESCO</v>
      </c>
      <c r="D28" s="8" t="str">
        <f>VLOOKUP(B28,Atleti!A$2:D$900,4,FALSE)</f>
        <v>A</v>
      </c>
      <c r="E28" s="16">
        <f>A28-VLOOKUP(D28,Categorie!A$2:D$20,4,FALSE)</f>
        <v>0.0887962962927607</v>
      </c>
      <c r="F28" s="20" t="str">
        <f>VLOOKUP(B28,Atleti!A$2:F$900,6,FALSE)</f>
        <v>F.A.R.E.-TENTICICLISMO</v>
      </c>
      <c r="G28" t="str">
        <f>VLOOKUP(B28,Atleti!A$2:G$900,7,FALSE)</f>
        <v>AICS</v>
      </c>
    </row>
    <row r="29" spans="1:7" ht="12.75">
      <c r="A29" s="16">
        <v>0.5054861111129867</v>
      </c>
      <c r="B29" s="8">
        <v>88</v>
      </c>
      <c r="C29" t="str">
        <f>VLOOKUP(B29,Atleti!A$2:B$900,2,FALSE)</f>
        <v>PROSPERI ALESSANDRO</v>
      </c>
      <c r="D29" s="8" t="str">
        <f>VLOOKUP(B29,Atleti!A$2:D$900,4,FALSE)</f>
        <v>C</v>
      </c>
      <c r="E29" s="16">
        <f>A29-VLOOKUP(D29,Categorie!A$2:D$20,4,FALSE)</f>
        <v>0.08881944444632</v>
      </c>
      <c r="F29" s="20" t="str">
        <f>VLOOKUP(B29,Atleti!A$2:F$900,6,FALSE)</f>
        <v>PASQUINI (AICS)</v>
      </c>
      <c r="G29" t="str">
        <f>VLOOKUP(B29,Atleti!A$2:G$900,7,FALSE)</f>
        <v>AICS</v>
      </c>
    </row>
    <row r="30" spans="1:7" ht="12.75">
      <c r="A30" s="16">
        <v>0.50550925925927</v>
      </c>
      <c r="B30" s="8">
        <v>102</v>
      </c>
      <c r="C30" t="str">
        <f>VLOOKUP(B30,Atleti!A$2:B$900,2,FALSE)</f>
        <v>PANCINI MARCO</v>
      </c>
      <c r="D30" s="8" t="str">
        <f>VLOOKUP(B30,Atleti!A$2:D$900,4,FALSE)</f>
        <v>C</v>
      </c>
      <c r="E30" s="16">
        <f>A30-VLOOKUP(D30,Categorie!A$2:D$20,4,FALSE)</f>
        <v>0.08884259259260335</v>
      </c>
      <c r="F30" s="20" t="str">
        <f>VLOOKUP(B30,Atleti!A$2:F$900,6,FALSE)</f>
        <v>F.A.R.E.-TENTICICLISMO</v>
      </c>
      <c r="G30" t="str">
        <f>VLOOKUP(B30,Atleti!A$2:G$900,7,FALSE)</f>
        <v>AICS</v>
      </c>
    </row>
    <row r="31" spans="1:7" ht="12.75">
      <c r="A31" s="16">
        <v>0.5055324074055534</v>
      </c>
      <c r="B31" s="8">
        <v>26</v>
      </c>
      <c r="C31" t="str">
        <f>VLOOKUP(B31,Atleti!A$2:B$900,2,FALSE)</f>
        <v>LANDUCCI ANDREA</v>
      </c>
      <c r="D31" s="8" t="str">
        <f>VLOOKUP(B31,Atleti!A$2:D$900,4,FALSE)</f>
        <v>C</v>
      </c>
      <c r="E31" s="16">
        <f>A31-VLOOKUP(D31,Categorie!A$2:D$20,4,FALSE)</f>
        <v>0.0888657407388867</v>
      </c>
      <c r="F31" s="20" t="str">
        <f>VLOOKUP(B31,Atleti!A$2:F$900,6,FALSE)</f>
        <v>F.A.R.E.-TENTICICLISMO</v>
      </c>
      <c r="G31" t="str">
        <f>VLOOKUP(B31,Atleti!A$2:G$900,7,FALSE)</f>
        <v>AICS</v>
      </c>
    </row>
    <row r="32" spans="1:7" ht="12.75">
      <c r="A32" s="16">
        <v>0.5055555555591127</v>
      </c>
      <c r="B32" s="8">
        <v>13</v>
      </c>
      <c r="C32" t="str">
        <f>VLOOKUP(B32,Atleti!A$2:B$900,2,FALSE)</f>
        <v>BUCCIARELLI MASSIMILIANO</v>
      </c>
      <c r="D32" s="8" t="str">
        <f>VLOOKUP(B32,Atleti!A$2:D$900,4,FALSE)</f>
        <v>C</v>
      </c>
      <c r="E32" s="16">
        <f>A32-VLOOKUP(D32,Categorie!A$2:D$20,4,FALSE)</f>
        <v>0.088888888892446</v>
      </c>
      <c r="F32" s="20" t="str">
        <f>VLOOKUP(B32,Atleti!A$2:F$900,6,FALSE)</f>
        <v>F.A.R.E.-TENTICICLISMO</v>
      </c>
      <c r="G32" t="str">
        <f>VLOOKUP(B32,Atleti!A$2:G$900,7,FALSE)</f>
        <v>AICS</v>
      </c>
    </row>
    <row r="33" spans="1:7" ht="12.75">
      <c r="A33" s="16">
        <v>0.505578703705396</v>
      </c>
      <c r="B33" s="8">
        <v>25</v>
      </c>
      <c r="C33" t="str">
        <f>VLOOKUP(B33,Atleti!A$2:B$900,2,FALSE)</f>
        <v>PIETRI ALESSANDRO</v>
      </c>
      <c r="D33" s="8" t="str">
        <f>VLOOKUP(B33,Atleti!A$2:D$900,4,FALSE)</f>
        <v>C</v>
      </c>
      <c r="E33" s="16">
        <f>A33-VLOOKUP(D33,Categorie!A$2:D$20,4,FALSE)</f>
        <v>0.08891203703872935</v>
      </c>
      <c r="F33" s="20" t="str">
        <f>VLOOKUP(B33,Atleti!A$2:F$900,6,FALSE)</f>
        <v>ASA</v>
      </c>
      <c r="G33" t="str">
        <f>VLOOKUP(B33,Atleti!A$2:G$900,7,FALSE)</f>
        <v>AICS</v>
      </c>
    </row>
    <row r="34" spans="1:7" ht="12.75">
      <c r="A34" s="16">
        <v>0.5056018518516794</v>
      </c>
      <c r="B34" s="8">
        <v>40</v>
      </c>
      <c r="C34" t="str">
        <f>VLOOKUP(B34,Atleti!A$2:B$900,2,FALSE)</f>
        <v>LANDUCCI VITTORIO</v>
      </c>
      <c r="D34" s="8" t="str">
        <f>VLOOKUP(B34,Atleti!A$2:D$900,4,FALSE)</f>
        <v>B</v>
      </c>
      <c r="E34" s="16">
        <f>A34-VLOOKUP(D34,Categorie!A$2:D$20,4,FALSE)</f>
        <v>0.0889351851850127</v>
      </c>
      <c r="F34" s="20" t="str">
        <f>VLOOKUP(B34,Atleti!A$2:F$900,6,FALSE)</f>
        <v>F.A.R.E.-TENTICICLISMO</v>
      </c>
      <c r="G34" t="str">
        <f>VLOOKUP(B34,Atleti!A$2:G$900,7,FALSE)</f>
        <v>AICS</v>
      </c>
    </row>
    <row r="35" spans="1:7" ht="12.75">
      <c r="A35" s="16">
        <v>0.5056365740747424</v>
      </c>
      <c r="B35" s="8">
        <v>77</v>
      </c>
      <c r="C35" t="str">
        <f>VLOOKUP(B35,Atleti!A$2:B$900,2,FALSE)</f>
        <v>LAMANTIA SERGIO</v>
      </c>
      <c r="D35" s="8" t="str">
        <f>VLOOKUP(B35,Atleti!A$2:D$900,4,FALSE)</f>
        <v>E</v>
      </c>
      <c r="E35" s="16">
        <f>A35-VLOOKUP(D35,Categorie!A$2:D$20,4,FALSE)</f>
        <v>0.0889699074080757</v>
      </c>
      <c r="F35" s="20" t="str">
        <f>VLOOKUP(B35,Atleti!A$2:F$900,6,FALSE)</f>
        <v>MONTEARGENTARIO</v>
      </c>
      <c r="G35" t="str">
        <f>VLOOKUP(B35,Atleti!A$2:G$900,7,FALSE)</f>
        <v>UDACE</v>
      </c>
    </row>
    <row r="36" spans="1:7" ht="12.75">
      <c r="A36" s="16">
        <v>0.5056597222210257</v>
      </c>
      <c r="B36" s="8">
        <v>74</v>
      </c>
      <c r="C36" t="str">
        <f>VLOOKUP(B36,Atleti!A$2:B$900,2,FALSE)</f>
        <v>CANUZZI AGOSTINO</v>
      </c>
      <c r="D36" s="8" t="str">
        <f>VLOOKUP(B36,Atleti!A$2:D$900,4,FALSE)</f>
        <v>C</v>
      </c>
      <c r="E36" s="16">
        <f>A36-VLOOKUP(D36,Categorie!A$2:D$20,4,FALSE)</f>
        <v>0.08899305555435905</v>
      </c>
      <c r="F36" s="20" t="str">
        <f>VLOOKUP(B36,Atleti!A$2:F$900,6,FALSE)</f>
        <v>MONTEARGENTARIO</v>
      </c>
      <c r="G36" t="str">
        <f>VLOOKUP(B36,Atleti!A$2:G$900,7,FALSE)</f>
        <v>UDACE</v>
      </c>
    </row>
    <row r="37" spans="1:7" ht="12.75">
      <c r="A37" s="16">
        <v>0.5057060185208684</v>
      </c>
      <c r="B37" s="8">
        <v>22</v>
      </c>
      <c r="C37" t="str">
        <f>VLOOKUP(B37,Atleti!A$2:B$900,2,FALSE)</f>
        <v>FELICI LORENZO</v>
      </c>
      <c r="D37" s="8" t="str">
        <f>VLOOKUP(B37,Atleti!A$2:D$900,4,FALSE)</f>
        <v>B</v>
      </c>
      <c r="E37" s="16">
        <f>A37-VLOOKUP(D37,Categorie!A$2:D$20,4,FALSE)</f>
        <v>0.0890393518542017</v>
      </c>
      <c r="F37" s="20" t="str">
        <f>VLOOKUP(B37,Atleti!A$2:F$900,6,FALSE)</f>
        <v>DONKEY BIKE (FCI)</v>
      </c>
      <c r="G37" t="str">
        <f>VLOOKUP(B37,Atleti!A$2:G$900,7,FALSE)</f>
        <v>FCI</v>
      </c>
    </row>
    <row r="38" spans="1:7" ht="12.75">
      <c r="A38" s="16">
        <v>0.5057523148134351</v>
      </c>
      <c r="B38" s="8">
        <v>17</v>
      </c>
      <c r="C38" t="str">
        <f>VLOOKUP(B38,Atleti!A$2:B$900,2,FALSE)</f>
        <v>MEACCI NICO</v>
      </c>
      <c r="D38" s="8" t="str">
        <f>VLOOKUP(B38,Atleti!A$2:D$900,4,FALSE)</f>
        <v>C</v>
      </c>
      <c r="E38" s="16">
        <f>A38-VLOOKUP(D38,Categorie!A$2:D$20,4,FALSE)</f>
        <v>0.08908564814676839</v>
      </c>
      <c r="F38" s="20" t="str">
        <f>VLOOKUP(B38,Atleti!A$2:F$900,6,FALSE)</f>
        <v>VILLASTRADA</v>
      </c>
      <c r="G38" t="str">
        <f>VLOOKUP(B38,Atleti!A$2:G$900,7,FALSE)</f>
        <v>UISP</v>
      </c>
    </row>
    <row r="39" spans="1:7" ht="12.75">
      <c r="A39" s="16">
        <v>0.5057754629597184</v>
      </c>
      <c r="B39" s="8">
        <v>71</v>
      </c>
      <c r="C39" t="str">
        <f>VLOOKUP(B39,Atleti!A$2:B$900,2,FALSE)</f>
        <v>CAVALLUCCI PAOLO</v>
      </c>
      <c r="D39" s="8" t="str">
        <f>VLOOKUP(B39,Atleti!A$2:D$900,4,FALSE)</f>
        <v>A</v>
      </c>
      <c r="E39" s="16">
        <f>A39-VLOOKUP(D39,Categorie!A$2:D$20,4,FALSE)</f>
        <v>0.08910879629305174</v>
      </c>
      <c r="F39" s="20" t="str">
        <f>VLOOKUP(B39,Atleti!A$2:F$900,6,FALSE)</f>
        <v>MTB CASENTINO</v>
      </c>
      <c r="G39" t="str">
        <f>VLOOKUP(B39,Atleti!A$2:G$900,7,FALSE)</f>
        <v>UISP</v>
      </c>
    </row>
    <row r="40" spans="1:7" ht="12.75">
      <c r="A40" s="16">
        <v>0.5057986111132777</v>
      </c>
      <c r="B40" s="8">
        <v>50</v>
      </c>
      <c r="C40" t="str">
        <f>VLOOKUP(B40,Atleti!A$2:B$900,2,FALSE)</f>
        <v>BARTOLINI DAVIDE</v>
      </c>
      <c r="D40" s="8" t="str">
        <f>VLOOKUP(B40,Atleti!A$2:D$900,4,FALSE)</f>
        <v>A</v>
      </c>
      <c r="E40" s="16">
        <f>A40-VLOOKUP(D40,Categorie!A$2:D$20,4,FALSE)</f>
        <v>0.08913194444661104</v>
      </c>
      <c r="F40" s="20" t="str">
        <f>VLOOKUP(B40,Atleti!A$2:F$900,6,FALSE)</f>
        <v>F.A.R.E.-TENTICICLISMO</v>
      </c>
      <c r="G40" t="str">
        <f>VLOOKUP(B40,Atleti!A$2:G$900,7,FALSE)</f>
        <v>AICS</v>
      </c>
    </row>
    <row r="41" spans="1:7" ht="12.75">
      <c r="A41" s="16">
        <v>0.5058217592595611</v>
      </c>
      <c r="B41" s="8">
        <v>101</v>
      </c>
      <c r="C41" t="str">
        <f>VLOOKUP(B41,Atleti!A$2:B$900,2,FALSE)</f>
        <v>GAVAGNI REMO</v>
      </c>
      <c r="D41" s="8" t="str">
        <f>VLOOKUP(B41,Atleti!A$2:D$900,4,FALSE)</f>
        <v>D</v>
      </c>
      <c r="E41" s="16">
        <f>A41-VLOOKUP(D41,Categorie!A$2:D$20,4,FALSE)</f>
        <v>0.08915509259289439</v>
      </c>
      <c r="F41" s="20" t="str">
        <f>VLOOKUP(B41,Atleti!A$2:F$900,6,FALSE)</f>
        <v>IL CAVALLINO</v>
      </c>
      <c r="G41" t="str">
        <f>VLOOKUP(B41,Atleti!A$2:G$900,7,FALSE)</f>
        <v>UISP</v>
      </c>
    </row>
    <row r="42" spans="1:7" ht="12.75">
      <c r="A42" s="16">
        <v>0.5058449074058444</v>
      </c>
      <c r="B42" s="8">
        <v>41</v>
      </c>
      <c r="C42" t="str">
        <f>VLOOKUP(B42,Atleti!A$2:B$900,2,FALSE)</f>
        <v>BARTOLINI SAURO</v>
      </c>
      <c r="D42" s="8" t="str">
        <f>VLOOKUP(B42,Atleti!A$2:D$900,4,FALSE)</f>
        <v>B</v>
      </c>
      <c r="E42" s="16">
        <f>A42-VLOOKUP(D42,Categorie!A$2:D$20,4,FALSE)</f>
        <v>0.08917824073917774</v>
      </c>
      <c r="F42" s="20" t="str">
        <f>VLOOKUP(B42,Atleti!A$2:F$900,6,FALSE)</f>
        <v>CICLI MAHER</v>
      </c>
      <c r="G42" t="str">
        <f>VLOOKUP(B42,Atleti!A$2:G$900,7,FALSE)</f>
        <v>UDACE</v>
      </c>
    </row>
    <row r="43" spans="1:7" ht="12.75">
      <c r="A43" s="16">
        <v>0.5058796296289074</v>
      </c>
      <c r="B43" s="8">
        <v>105</v>
      </c>
      <c r="C43" t="str">
        <f>VLOOKUP(B43,Atleti!A$2:B$900,2,FALSE)</f>
        <v>SENESI STEFANO</v>
      </c>
      <c r="D43" s="8" t="str">
        <f>VLOOKUP(B43,Atleti!A$2:D$900,4,FALSE)</f>
        <v>D</v>
      </c>
      <c r="E43" s="16">
        <f>A43-VLOOKUP(D43,Categorie!A$2:D$20,4,FALSE)</f>
        <v>0.08921296296224074</v>
      </c>
      <c r="F43" s="20" t="str">
        <f>VLOOKUP(B43,Atleti!A$2:F$900,6,FALSE)</f>
        <v>GAUDENZI (FCI)</v>
      </c>
      <c r="G43" t="str">
        <f>VLOOKUP(B43,Atleti!A$2:G$900,7,FALSE)</f>
        <v>FCI</v>
      </c>
    </row>
    <row r="44" spans="1:7" ht="12.75">
      <c r="A44" s="16">
        <v>0.5059027777751908</v>
      </c>
      <c r="B44" s="8">
        <v>60</v>
      </c>
      <c r="C44" t="str">
        <f>VLOOKUP(B44,Atleti!A$2:B$900,2,FALSE)</f>
        <v>PELLEGRINI ALDO</v>
      </c>
      <c r="D44" s="8" t="str">
        <f>VLOOKUP(B44,Atleti!A$2:D$900,4,FALSE)</f>
        <v>E</v>
      </c>
      <c r="E44" s="16">
        <f>A44-VLOOKUP(D44,Categorie!A$2:D$20,4,FALSE)</f>
        <v>0.08923611110852409</v>
      </c>
      <c r="F44" s="20" t="str">
        <f>VLOOKUP(B44,Atleti!A$2:F$900,6,FALSE)</f>
        <v>DONKEY BIKE (FCI)</v>
      </c>
      <c r="G44" t="str">
        <f>VLOOKUP(B44,Atleti!A$2:G$900,7,FALSE)</f>
        <v>FCI</v>
      </c>
    </row>
    <row r="45" spans="1:7" ht="12.75">
      <c r="A45" s="16">
        <v>0.5059259259287501</v>
      </c>
      <c r="B45" s="8">
        <v>18</v>
      </c>
      <c r="C45" t="str">
        <f>VLOOKUP(B45,Atleti!A$2:B$900,2,FALSE)</f>
        <v>BORGOGNI SIMONE</v>
      </c>
      <c r="D45" s="8" t="str">
        <f>VLOOKUP(B45,Atleti!A$2:D$900,4,FALSE)</f>
        <v>C</v>
      </c>
      <c r="E45" s="16">
        <f>A45-VLOOKUP(D45,Categorie!A$2:D$20,4,FALSE)</f>
        <v>0.08925925926208339</v>
      </c>
      <c r="F45" s="20" t="str">
        <f>VLOOKUP(B45,Atleti!A$2:F$900,6,FALSE)</f>
        <v>PASQUINI (AICS)</v>
      </c>
      <c r="G45" t="str">
        <f>VLOOKUP(B45,Atleti!A$2:G$900,7,FALSE)</f>
        <v>AICS</v>
      </c>
    </row>
    <row r="46" spans="1:7" ht="12.75">
      <c r="A46" s="16">
        <v>0.5059490740750334</v>
      </c>
      <c r="B46" s="8">
        <v>4</v>
      </c>
      <c r="C46" t="str">
        <f>VLOOKUP(B46,Atleti!A$2:B$900,2,FALSE)</f>
        <v>CASTELLANI GIANLUCA</v>
      </c>
      <c r="D46" s="8" t="str">
        <f>VLOOKUP(B46,Atleti!A$2:D$900,4,FALSE)</f>
        <v>C</v>
      </c>
      <c r="E46" s="16">
        <f>A46-VLOOKUP(D46,Categorie!A$2:D$20,4,FALSE)</f>
        <v>0.08928240740836674</v>
      </c>
      <c r="F46" s="20" t="str">
        <f>VLOOKUP(B46,Atleti!A$2:F$900,6,FALSE)</f>
        <v>GUIDI (UISP)</v>
      </c>
      <c r="G46" t="str">
        <f>VLOOKUP(B46,Atleti!A$2:G$900,7,FALSE)</f>
        <v>UISP</v>
      </c>
    </row>
    <row r="47" spans="1:7" ht="12.75">
      <c r="A47" s="16">
        <v>0.5059722222213168</v>
      </c>
      <c r="B47" s="8">
        <v>84</v>
      </c>
      <c r="C47" t="str">
        <f>VLOOKUP(B47,Atleti!A$2:B$900,2,FALSE)</f>
        <v>CORRIDORI LUCIANO</v>
      </c>
      <c r="D47" s="8" t="str">
        <f>VLOOKUP(B47,Atleti!A$2:D$900,4,FALSE)</f>
        <v>D</v>
      </c>
      <c r="E47" s="16">
        <f>A47-VLOOKUP(D47,Categorie!A$2:D$20,4,FALSE)</f>
        <v>0.08930555555465008</v>
      </c>
      <c r="F47" s="20" t="str">
        <f>VLOOKUP(B47,Atleti!A$2:F$900,6,FALSE)</f>
        <v>GUIDI (UISP)</v>
      </c>
      <c r="G47" t="str">
        <f>VLOOKUP(B47,Atleti!A$2:G$900,7,FALSE)</f>
        <v>UISP</v>
      </c>
    </row>
    <row r="48" spans="1:7" ht="12.75">
      <c r="A48" s="16">
        <v>0.5059953703676001</v>
      </c>
      <c r="B48" s="8">
        <v>53</v>
      </c>
      <c r="C48" t="str">
        <f>VLOOKUP(B48,Atleti!A$2:B$900,2,FALSE)</f>
        <v>GIANNINI STEFANO</v>
      </c>
      <c r="D48" s="8" t="str">
        <f>VLOOKUP(B48,Atleti!A$2:D$900,4,FALSE)</f>
        <v>D</v>
      </c>
      <c r="E48" s="16">
        <f>A48-VLOOKUP(D48,Categorie!A$2:D$20,4,FALSE)</f>
        <v>0.08932870370093343</v>
      </c>
      <c r="F48" s="20" t="str">
        <f>VLOOKUP(B48,Atleti!A$2:F$900,6,FALSE)</f>
        <v>SOCIETA' SPORTIVA GROS</v>
      </c>
      <c r="G48" t="str">
        <f>VLOOKUP(B48,Atleti!A$2:G$900,7,FALSE)</f>
        <v>UISP</v>
      </c>
    </row>
    <row r="49" spans="1:7" ht="12.75">
      <c r="A49" s="16">
        <v>0.5060300925906631</v>
      </c>
      <c r="B49" s="8">
        <v>43</v>
      </c>
      <c r="C49" t="str">
        <f>VLOOKUP(B49,Atleti!A$2:B$900,2,FALSE)</f>
        <v>GUIDI TIZIANO</v>
      </c>
      <c r="D49" s="8" t="str">
        <f>VLOOKUP(B49,Atleti!A$2:D$900,4,FALSE)</f>
        <v>D</v>
      </c>
      <c r="E49" s="16">
        <f>A49-VLOOKUP(D49,Categorie!A$2:D$20,4,FALSE)</f>
        <v>0.08936342592399643</v>
      </c>
      <c r="F49" s="20" t="str">
        <f>VLOOKUP(B49,Atleti!A$2:F$900,6,FALSE)</f>
        <v>GUIDI (UISP)</v>
      </c>
      <c r="G49" t="str">
        <f>VLOOKUP(B49,Atleti!A$2:G$900,7,FALSE)</f>
        <v>UISP</v>
      </c>
    </row>
    <row r="50" spans="1:7" ht="12.75">
      <c r="A50" s="16">
        <v>0.5060532407442224</v>
      </c>
      <c r="B50" s="8">
        <v>80</v>
      </c>
      <c r="C50" t="str">
        <f>VLOOKUP(B50,Atleti!A$2:B$900,2,FALSE)</f>
        <v>BONO GIANNI</v>
      </c>
      <c r="D50" s="8" t="str">
        <f>VLOOKUP(B50,Atleti!A$2:D$900,4,FALSE)</f>
        <v>C</v>
      </c>
      <c r="E50" s="16">
        <f>A50-VLOOKUP(D50,Categorie!A$2:D$20,4,FALSE)</f>
        <v>0.08938657407755574</v>
      </c>
      <c r="F50" s="20" t="str">
        <f>VLOOKUP(B50,Atleti!A$2:F$900,6,FALSE)</f>
        <v>TEAM D.BIKE (FCI)</v>
      </c>
      <c r="G50" t="str">
        <f>VLOOKUP(B50,Atleti!A$2:G$900,7,FALSE)</f>
        <v>FCI</v>
      </c>
    </row>
    <row r="51" spans="1:7" ht="12.75">
      <c r="A51" s="16">
        <v>0.5060763888905058</v>
      </c>
      <c r="B51" s="8">
        <v>7</v>
      </c>
      <c r="C51" t="str">
        <f>VLOOKUP(B51,Atleti!A$2:B$900,2,FALSE)</f>
        <v>CASELLI MICHELE</v>
      </c>
      <c r="D51" s="8" t="str">
        <f>VLOOKUP(B51,Atleti!A$2:D$900,4,FALSE)</f>
        <v>B</v>
      </c>
      <c r="E51" s="16">
        <f>A51-VLOOKUP(D51,Categorie!A$2:D$20,4,FALSE)</f>
        <v>0.08940972222383908</v>
      </c>
      <c r="F51" s="20" t="str">
        <f>VLOOKUP(B51,Atleti!A$2:F$900,6,FALSE)</f>
        <v>BICILANDIA (UDACE)</v>
      </c>
      <c r="G51" t="str">
        <f>VLOOKUP(B51,Atleti!A$2:G$900,7,FALSE)</f>
        <v>UDACE</v>
      </c>
    </row>
    <row r="52" spans="1:7" ht="12.75">
      <c r="A52" s="16">
        <v>0.5060995370367891</v>
      </c>
      <c r="B52" s="8">
        <v>54</v>
      </c>
      <c r="C52" t="str">
        <f>VLOOKUP(B52,Atleti!A$2:B$900,2,FALSE)</f>
        <v>CASAGLIA PIETRO</v>
      </c>
      <c r="D52" s="8" t="str">
        <f>VLOOKUP(B52,Atleti!A$2:D$900,4,FALSE)</f>
        <v>D</v>
      </c>
      <c r="E52" s="16">
        <f>A52-VLOOKUP(D52,Categorie!A$2:D$20,4,FALSE)</f>
        <v>0.08943287037012243</v>
      </c>
      <c r="F52" s="20" t="str">
        <f>VLOOKUP(B52,Atleti!A$2:F$900,6,FALSE)</f>
        <v>CAFFE' HAWAI</v>
      </c>
      <c r="G52" t="str">
        <f>VLOOKUP(B52,Atleti!A$2:G$900,7,FALSE)</f>
        <v>UDACE</v>
      </c>
    </row>
    <row r="53" spans="1:7" ht="12.75">
      <c r="A53" s="16">
        <v>0.5061342592598521</v>
      </c>
      <c r="B53" s="8">
        <v>59</v>
      </c>
      <c r="C53" t="str">
        <f>VLOOKUP(B53,Atleti!A$2:B$900,2,FALSE)</f>
        <v>FUSI LUCIANO</v>
      </c>
      <c r="D53" s="8" t="str">
        <f>VLOOKUP(B53,Atleti!A$2:D$900,4,FALSE)</f>
        <v>D</v>
      </c>
      <c r="E53" s="16">
        <f>A53-VLOOKUP(D53,Categorie!A$2:D$20,4,FALSE)</f>
        <v>0.08946759259318543</v>
      </c>
      <c r="F53" s="20" t="str">
        <f>VLOOKUP(B53,Atleti!A$2:F$900,6,FALSE)</f>
        <v>CICLISTICA VALDARBIA</v>
      </c>
      <c r="G53" t="str">
        <f>VLOOKUP(B53,Atleti!A$2:G$900,7,FALSE)</f>
        <v>UISP</v>
      </c>
    </row>
    <row r="54" spans="1:7" ht="12.75">
      <c r="A54" s="16">
        <v>0.5061574074061355</v>
      </c>
      <c r="B54" s="8">
        <v>42</v>
      </c>
      <c r="C54" t="str">
        <f>VLOOKUP(B54,Atleti!A$2:B$900,2,FALSE)</f>
        <v>PALLECCHI LUCA</v>
      </c>
      <c r="D54" s="8" t="str">
        <f>VLOOKUP(B54,Atleti!A$2:D$900,4,FALSE)</f>
        <v>C</v>
      </c>
      <c r="E54" s="16">
        <f>A54-VLOOKUP(D54,Categorie!A$2:D$20,4,FALSE)</f>
        <v>0.08949074073946878</v>
      </c>
      <c r="F54" s="20" t="str">
        <f>VLOOKUP(B54,Atleti!A$2:F$900,6,FALSE)</f>
        <v>DONKEY BIKE (FCI)</v>
      </c>
      <c r="G54" t="str">
        <f>VLOOKUP(B54,Atleti!A$2:G$900,7,FALSE)</f>
        <v>FCI</v>
      </c>
    </row>
    <row r="55" spans="1:7" ht="12.75">
      <c r="A55" s="16">
        <v>0.5061805555524188</v>
      </c>
      <c r="B55" s="8">
        <v>87</v>
      </c>
      <c r="C55" t="str">
        <f>VLOOKUP(B55,Atleti!A$2:B$900,2,FALSE)</f>
        <v>PIERI MAURO</v>
      </c>
      <c r="D55" s="8" t="str">
        <f>VLOOKUP(B55,Atleti!A$2:D$900,4,FALSE)</f>
        <v>D</v>
      </c>
      <c r="E55" s="16">
        <f>A55-VLOOKUP(D55,Categorie!A$2:D$20,4,FALSE)</f>
        <v>0.08951388888575212</v>
      </c>
      <c r="F55" s="20" t="str">
        <f>VLOOKUP(B55,Atleti!A$2:F$900,6,FALSE)</f>
        <v>ORSO ON BIKE (FCI)</v>
      </c>
      <c r="G55" t="str">
        <f>VLOOKUP(B55,Atleti!A$2:G$900,7,FALSE)</f>
        <v>FCI</v>
      </c>
    </row>
    <row r="56" spans="1:7" ht="12.75">
      <c r="A56" s="16">
        <v>0.5062037037059781</v>
      </c>
      <c r="B56" s="8">
        <v>78</v>
      </c>
      <c r="C56" t="str">
        <f>VLOOKUP(B56,Atleti!A$2:B$900,2,FALSE)</f>
        <v>CAPITANI WALTER</v>
      </c>
      <c r="D56" s="8" t="str">
        <f>VLOOKUP(B56,Atleti!A$2:D$900,4,FALSE)</f>
        <v>D</v>
      </c>
      <c r="E56" s="16">
        <f>A56-VLOOKUP(D56,Categorie!A$2:D$20,4,FALSE)</f>
        <v>0.08953703703931143</v>
      </c>
      <c r="F56" s="20" t="str">
        <f>VLOOKUP(B56,Atleti!A$2:F$900,6,FALSE)</f>
        <v>MONTEARGENTARIO</v>
      </c>
      <c r="G56" t="str">
        <f>VLOOKUP(B56,Atleti!A$2:G$900,7,FALSE)</f>
        <v>UDACE</v>
      </c>
    </row>
    <row r="57" spans="1:7" ht="12.75">
      <c r="A57" s="16">
        <v>0.5062384259290411</v>
      </c>
      <c r="B57" s="8">
        <v>6</v>
      </c>
      <c r="C57" t="str">
        <f>VLOOKUP(B57,Atleti!A$2:B$900,2,FALSE)</f>
        <v>SCARPELLI GRAZIANO</v>
      </c>
      <c r="D57" s="8" t="str">
        <f>VLOOKUP(B57,Atleti!A$2:D$900,4,FALSE)</f>
        <v>E</v>
      </c>
      <c r="E57" s="16">
        <f>A57-VLOOKUP(D57,Categorie!A$2:D$20,4,FALSE)</f>
        <v>0.08957175926237443</v>
      </c>
      <c r="F57" s="20" t="str">
        <f>VLOOKUP(B57,Atleti!A$2:F$900,6,FALSE)</f>
        <v>PASQUINI (AICS)</v>
      </c>
      <c r="G57" t="str">
        <f>VLOOKUP(B57,Atleti!A$2:G$900,7,FALSE)</f>
        <v>AICS</v>
      </c>
    </row>
    <row r="58" spans="1:7" ht="12.75">
      <c r="A58" s="16">
        <v>0.5062615740753245</v>
      </c>
      <c r="B58" s="8">
        <v>49</v>
      </c>
      <c r="C58" t="str">
        <f>VLOOKUP(B58,Atleti!A$2:B$900,2,FALSE)</f>
        <v>TESTI LUCA</v>
      </c>
      <c r="D58" s="8" t="str">
        <f>VLOOKUP(B58,Atleti!A$2:D$900,4,FALSE)</f>
        <v>B</v>
      </c>
      <c r="E58" s="16">
        <f>A58-VLOOKUP(D58,Categorie!A$2:D$20,4,FALSE)</f>
        <v>0.08959490740865778</v>
      </c>
      <c r="F58" s="20" t="str">
        <f>VLOOKUP(B58,Atleti!A$2:F$900,6,FALSE)</f>
        <v>F.A.R.E.-TENTICICLISMO</v>
      </c>
      <c r="G58" t="str">
        <f>VLOOKUP(B58,Atleti!A$2:G$900,7,FALSE)</f>
        <v>AICS</v>
      </c>
    </row>
    <row r="59" spans="1:7" ht="12.75">
      <c r="A59" s="16">
        <v>0.5062962962983875</v>
      </c>
      <c r="B59" s="8">
        <v>92</v>
      </c>
      <c r="C59" t="str">
        <f>VLOOKUP(B59,Atleti!A$2:B$900,2,FALSE)</f>
        <v>COTTINI PAOLO</v>
      </c>
      <c r="D59" s="8" t="str">
        <f>VLOOKUP(B59,Atleti!A$2:D$900,4,FALSE)</f>
        <v>C</v>
      </c>
      <c r="E59" s="16">
        <f>A59-VLOOKUP(D59,Categorie!A$2:D$20,4,FALSE)</f>
        <v>0.08962962963172078</v>
      </c>
      <c r="F59" s="20" t="str">
        <f>VLOOKUP(B59,Atleti!A$2:F$900,6,FALSE)</f>
        <v>GAUDENZI (FCI)</v>
      </c>
      <c r="G59" t="str">
        <f>VLOOKUP(B59,Atleti!A$2:G$900,7,FALSE)</f>
        <v>FCI</v>
      </c>
    </row>
    <row r="60" spans="1:7" ht="12.75">
      <c r="A60" s="16">
        <v>0.5063310185214505</v>
      </c>
      <c r="B60" s="8">
        <v>58</v>
      </c>
      <c r="C60" t="str">
        <f>VLOOKUP(B60,Atleti!A$2:B$900,2,FALSE)</f>
        <v>PRIORI FRANCESCO</v>
      </c>
      <c r="D60" s="8" t="str">
        <f>VLOOKUP(B60,Atleti!A$2:D$900,4,FALSE)</f>
        <v>C</v>
      </c>
      <c r="E60" s="16">
        <f>A60-VLOOKUP(D60,Categorie!A$2:D$20,4,FALSE)</f>
        <v>0.08966435185478377</v>
      </c>
      <c r="F60" s="20" t="str">
        <f>VLOOKUP(B60,Atleti!A$2:F$900,6,FALSE)</f>
        <v>CICLISTICA VALDARBIA</v>
      </c>
      <c r="G60" t="str">
        <f>VLOOKUP(B60,Atleti!A$2:G$900,7,FALSE)</f>
        <v>UISP</v>
      </c>
    </row>
    <row r="61" spans="1:7" ht="12.75">
      <c r="A61" s="16">
        <v>0.5063541666677338</v>
      </c>
      <c r="B61" s="8">
        <v>57</v>
      </c>
      <c r="C61" t="str">
        <f>VLOOKUP(B61,Atleti!A$2:B$900,2,FALSE)</f>
        <v>TIMITILLI ALESSANDRO</v>
      </c>
      <c r="D61" s="8" t="str">
        <f>VLOOKUP(B61,Atleti!A$2:D$900,4,FALSE)</f>
        <v>B</v>
      </c>
      <c r="E61" s="16">
        <f>A61-VLOOKUP(D61,Categorie!A$2:D$20,4,FALSE)</f>
        <v>0.08968750000106712</v>
      </c>
      <c r="F61" s="20" t="str">
        <f>VLOOKUP(B61,Atleti!A$2:F$900,6,FALSE)</f>
        <v>CICLISTICA VALDARBIA</v>
      </c>
      <c r="G61" t="str">
        <f>VLOOKUP(B61,Atleti!A$2:G$900,7,FALSE)</f>
        <v>UISP</v>
      </c>
    </row>
    <row r="62" spans="1:7" ht="12.75">
      <c r="A62" s="16">
        <v>0.5064004629603005</v>
      </c>
      <c r="B62" s="8">
        <v>21</v>
      </c>
      <c r="C62" t="str">
        <f>VLOOKUP(B62,Atleti!A$2:B$900,2,FALSE)</f>
        <v>GIACCHERINI PAOLO</v>
      </c>
      <c r="D62" s="8" t="str">
        <f>VLOOKUP(B62,Atleti!A$2:D$900,4,FALSE)</f>
        <v>C</v>
      </c>
      <c r="E62" s="16">
        <f>A62-VLOOKUP(D62,Categorie!A$2:D$20,4,FALSE)</f>
        <v>0.08973379629363382</v>
      </c>
      <c r="F62" s="20" t="str">
        <f>VLOOKUP(B62,Atleti!A$2:F$900,6,FALSE)</f>
        <v>VALENTINI (ENDAS)</v>
      </c>
      <c r="G62" t="str">
        <f>VLOOKUP(B62,Atleti!A$2:G$900,7,FALSE)</f>
        <v>ENDAS</v>
      </c>
    </row>
    <row r="63" spans="1:7" ht="12.75">
      <c r="A63" s="16">
        <v>0.5064120370370802</v>
      </c>
      <c r="B63" s="8">
        <v>1</v>
      </c>
      <c r="C63" t="str">
        <f>VLOOKUP(B63,Atleti!A$2:B$900,2,FALSE)</f>
        <v>MAZZUOLI TIZIANO</v>
      </c>
      <c r="D63" s="8" t="str">
        <f>VLOOKUP(B63,Atleti!A$2:D$900,4,FALSE)</f>
        <v>D</v>
      </c>
      <c r="E63" s="16">
        <f>A63-VLOOKUP(D63,Categorie!A$2:D$20,4,FALSE)</f>
        <v>0.08974537037041347</v>
      </c>
      <c r="F63" s="20" t="str">
        <f>VLOOKUP(B63,Atleti!A$2:F$900,6,FALSE)</f>
        <v>DLF CHIUSI</v>
      </c>
      <c r="G63" t="str">
        <f>VLOOKUP(B63,Atleti!A$2:G$900,7,FALSE)</f>
        <v>UISP</v>
      </c>
    </row>
    <row r="64" spans="1:7" ht="12.75">
      <c r="A64" s="16">
        <v>0.5064351851833635</v>
      </c>
      <c r="B64" s="8">
        <v>16</v>
      </c>
      <c r="C64" t="str">
        <f>VLOOKUP(B64,Atleti!A$2:B$900,2,FALSE)</f>
        <v>FALSETTI DANIELE</v>
      </c>
      <c r="D64" s="8" t="str">
        <f>VLOOKUP(B64,Atleti!A$2:D$900,4,FALSE)</f>
        <v>C</v>
      </c>
      <c r="E64" s="16">
        <f>A64-VLOOKUP(D64,Categorie!A$2:D$20,4,FALSE)</f>
        <v>0.08976851851669682</v>
      </c>
      <c r="F64" s="20" t="str">
        <f>VLOOKUP(B64,Atleti!A$2:F$900,6,FALSE)</f>
        <v>ORSO ON BIKE (FCI)</v>
      </c>
      <c r="G64" t="str">
        <f>VLOOKUP(B64,Atleti!A$2:G$900,7,FALSE)</f>
        <v>FCI</v>
      </c>
    </row>
    <row r="65" spans="1:7" ht="12.75">
      <c r="A65" s="16">
        <v>0.5064583333369228</v>
      </c>
      <c r="B65" s="8">
        <v>20</v>
      </c>
      <c r="C65" t="str">
        <f>VLOOKUP(B65,Atleti!A$2:B$900,2,FALSE)</f>
        <v>BRANDINI NICOLA</v>
      </c>
      <c r="D65" s="8" t="str">
        <f>VLOOKUP(B65,Atleti!A$2:D$900,4,FALSE)</f>
        <v>A</v>
      </c>
      <c r="E65" s="16">
        <f>A65-VLOOKUP(D65,Categorie!A$2:D$20,4,FALSE)</f>
        <v>0.08979166667025612</v>
      </c>
      <c r="F65" s="20" t="str">
        <f>VLOOKUP(B65,Atleti!A$2:F$900,6,FALSE)</f>
        <v>PASQUINI (AICS)</v>
      </c>
      <c r="G65" t="str">
        <f>VLOOKUP(B65,Atleti!A$2:G$900,7,FALSE)</f>
        <v>AICS</v>
      </c>
    </row>
    <row r="66" spans="1:7" ht="12.75">
      <c r="A66" s="16">
        <v>0.5064814814832062</v>
      </c>
      <c r="B66" s="8">
        <v>72</v>
      </c>
      <c r="C66" t="str">
        <f>VLOOKUP(B66,Atleti!A$2:B$900,2,FALSE)</f>
        <v>PENNONE STEFANO</v>
      </c>
      <c r="D66" s="8" t="str">
        <f>VLOOKUP(B66,Atleti!A$2:D$900,4,FALSE)</f>
        <v>C</v>
      </c>
      <c r="E66" s="16">
        <f>A66-VLOOKUP(D66,Categorie!A$2:D$20,4,FALSE)</f>
        <v>0.08981481481653947</v>
      </c>
      <c r="F66" s="20" t="str">
        <f>VLOOKUP(B66,Atleti!A$2:F$900,6,FALSE)</f>
        <v>MONTEARGENTARIO</v>
      </c>
      <c r="G66" t="str">
        <f>VLOOKUP(B66,Atleti!A$2:G$900,7,FALSE)</f>
        <v>UDACE</v>
      </c>
    </row>
    <row r="67" spans="1:7" ht="12.75">
      <c r="A67" s="16">
        <v>0.5065046296294895</v>
      </c>
      <c r="B67" s="8">
        <v>14</v>
      </c>
      <c r="C67" t="str">
        <f>VLOOKUP(B67,Atleti!A$2:B$900,2,FALSE)</f>
        <v>NORCINI FABIO</v>
      </c>
      <c r="D67" s="8" t="str">
        <f>VLOOKUP(B67,Atleti!A$2:D$900,4,FALSE)</f>
        <v>B</v>
      </c>
      <c r="E67" s="16">
        <f>A67-VLOOKUP(D67,Categorie!A$2:D$20,4,FALSE)</f>
        <v>0.08983796296282281</v>
      </c>
      <c r="F67" s="20" t="str">
        <f>VLOOKUP(B67,Atleti!A$2:F$900,6,FALSE)</f>
        <v>MTB CASENTINO</v>
      </c>
      <c r="G67" t="str">
        <f>VLOOKUP(B67,Atleti!A$2:G$900,7,FALSE)</f>
        <v>UISP</v>
      </c>
    </row>
    <row r="68" spans="1:7" ht="12.75">
      <c r="A68" s="16">
        <v>0.5065277777757728</v>
      </c>
      <c r="B68" s="8">
        <v>83</v>
      </c>
      <c r="C68" t="str">
        <f>VLOOKUP(B68,Atleti!A$2:B$900,2,FALSE)</f>
        <v>POLLAZZI MARCO</v>
      </c>
      <c r="D68" s="8" t="str">
        <f>VLOOKUP(B68,Atleti!A$2:D$900,4,FALSE)</f>
        <v>D</v>
      </c>
      <c r="E68" s="16">
        <f>A68-VLOOKUP(D68,Categorie!A$2:D$20,4,FALSE)</f>
        <v>0.08986111110910616</v>
      </c>
      <c r="F68" s="20" t="str">
        <f>VLOOKUP(B68,Atleti!A$2:F$900,6,FALSE)</f>
        <v>TEAM BIKE 2000 GROSSETO (UDACE)</v>
      </c>
      <c r="G68" t="str">
        <f>VLOOKUP(B68,Atleti!A$2:G$900,7,FALSE)</f>
        <v>UDACE</v>
      </c>
    </row>
    <row r="69" spans="1:7" ht="12.75">
      <c r="A69" s="16">
        <v>0.5105787037027767</v>
      </c>
      <c r="B69" s="8">
        <v>5</v>
      </c>
      <c r="C69" t="str">
        <f>VLOOKUP(B69,Atleti!A$2:B$900,2,FALSE)</f>
        <v>CHIAPPINI MICHELE</v>
      </c>
      <c r="D69" s="8" t="str">
        <f>VLOOKUP(B69,Atleti!A$2:D$900,4,FALSE)</f>
        <v>C</v>
      </c>
      <c r="E69" s="16">
        <f>A69-VLOOKUP(D69,Categorie!A$2:D$20,4,FALSE)</f>
        <v>0.09391203703611001</v>
      </c>
      <c r="F69" s="20" t="str">
        <f>VLOOKUP(B69,Atleti!A$2:F$900,6,FALSE)</f>
        <v>MTB SANTAFIORA</v>
      </c>
      <c r="G69" t="str">
        <f>VLOOKUP(B69,Atleti!A$2:G$900,7,FALSE)</f>
        <v>UISP</v>
      </c>
    </row>
    <row r="70" spans="1:7" ht="12.75">
      <c r="A70" s="16">
        <v>0.51060185184906</v>
      </c>
      <c r="B70" s="8">
        <v>45</v>
      </c>
      <c r="C70" t="str">
        <f>VLOOKUP(B70,Atleti!A$2:B$900,2,FALSE)</f>
        <v>BRACCIALI ROBERTO</v>
      </c>
      <c r="D70" s="8" t="str">
        <f>VLOOKUP(B70,Atleti!A$2:D$900,4,FALSE)</f>
        <v>B</v>
      </c>
      <c r="E70" s="16">
        <f>A70-VLOOKUP(D70,Categorie!A$2:D$20,4,FALSE)</f>
        <v>0.09393518518239335</v>
      </c>
      <c r="F70" s="20" t="str">
        <f>VLOOKUP(B70,Atleti!A$2:F$900,6,FALSE)</f>
        <v>DONKEY BIKE (UISP)</v>
      </c>
      <c r="G70" t="str">
        <f>VLOOKUP(B70,Atleti!A$2:G$900,7,FALSE)</f>
        <v>UISP</v>
      </c>
    </row>
    <row r="71" spans="1:7" ht="12.75">
      <c r="A71" s="16">
        <v>0.5106250000026193</v>
      </c>
      <c r="B71" s="8">
        <v>15</v>
      </c>
      <c r="C71" t="str">
        <f>VLOOKUP(B71,Atleti!A$2:B$900,2,FALSE)</f>
        <v>FRAGAI GIANLUCA</v>
      </c>
      <c r="D71" s="8" t="str">
        <f>VLOOKUP(B71,Atleti!A$2:D$900,4,FALSE)</f>
        <v>C</v>
      </c>
      <c r="E71" s="16">
        <f>A71-VLOOKUP(D71,Categorie!A$2:D$20,4,FALSE)</f>
        <v>0.09395833333595266</v>
      </c>
      <c r="F71" s="20" t="str">
        <f>VLOOKUP(B71,Atleti!A$2:F$900,6,FALSE)</f>
        <v>TERONTOLA</v>
      </c>
      <c r="G71" t="str">
        <f>VLOOKUP(B71,Atleti!A$2:G$900,7,FALSE)</f>
        <v>UISP</v>
      </c>
    </row>
    <row r="72" spans="1:7" ht="12.75">
      <c r="A72" s="16">
        <v>0.5106597222256823</v>
      </c>
      <c r="B72" s="8">
        <v>94</v>
      </c>
      <c r="C72" t="str">
        <f>VLOOKUP(B72,Atleti!A$2:B$900,2,FALSE)</f>
        <v>GALLORINI ANDREA</v>
      </c>
      <c r="D72" s="8" t="str">
        <f>VLOOKUP(B72,Atleti!A$2:D$900,4,FALSE)</f>
        <v>C</v>
      </c>
      <c r="E72" s="16">
        <f>A72-VLOOKUP(D72,Categorie!A$2:D$20,4,FALSE)</f>
        <v>0.09399305555901566</v>
      </c>
      <c r="F72" s="20" t="str">
        <f>VLOOKUP(B72,Atleti!A$2:F$900,6,FALSE)</f>
        <v>IL CAVALLINO</v>
      </c>
      <c r="G72" t="str">
        <f>VLOOKUP(B72,Atleti!A$2:G$900,7,FALSE)</f>
        <v>UISP</v>
      </c>
    </row>
    <row r="73" spans="1:7" ht="12.75">
      <c r="A73" s="16">
        <v>0.5106828703719657</v>
      </c>
      <c r="B73" s="8">
        <v>90</v>
      </c>
      <c r="C73" t="str">
        <f>VLOOKUP(B73,Atleti!A$2:B$900,2,FALSE)</f>
        <v>VALERI LIDO</v>
      </c>
      <c r="D73" s="8" t="str">
        <f>VLOOKUP(B73,Atleti!A$2:D$900,4,FALSE)</f>
        <v>E</v>
      </c>
      <c r="E73" s="16">
        <f>A73-VLOOKUP(D73,Categorie!A$2:D$20,4,FALSE)</f>
        <v>0.094016203705299</v>
      </c>
      <c r="F73" s="20" t="str">
        <f>VLOOKUP(B73,Atleti!A$2:F$900,6,FALSE)</f>
        <v>ORSO ON BIKE (FCI)</v>
      </c>
      <c r="G73" t="str">
        <f>VLOOKUP(B73,Atleti!A$2:G$900,7,FALSE)</f>
        <v>FCI</v>
      </c>
    </row>
    <row r="74" spans="1:7" ht="12.75">
      <c r="A74" s="16">
        <v>0.510706018518249</v>
      </c>
      <c r="B74" s="8">
        <v>46</v>
      </c>
      <c r="C74" t="str">
        <f>VLOOKUP(B74,Atleti!A$2:B$900,2,FALSE)</f>
        <v>CARDINALI FRANCO</v>
      </c>
      <c r="D74" s="8" t="str">
        <f>VLOOKUP(B74,Atleti!A$2:D$900,4,FALSE)</f>
        <v>D</v>
      </c>
      <c r="E74" s="16">
        <f>A74-VLOOKUP(D74,Categorie!A$2:D$20,4,FALSE)</f>
        <v>0.09403935185158235</v>
      </c>
      <c r="F74" s="20" t="str">
        <f>VLOOKUP(B74,Atleti!A$2:F$900,6,FALSE)</f>
        <v>F.A.R.E.-TENTICICLISMO</v>
      </c>
      <c r="G74" t="str">
        <f>VLOOKUP(B74,Atleti!A$2:G$900,7,FALSE)</f>
        <v>AICS</v>
      </c>
    </row>
    <row r="75" spans="1:7" ht="12.75">
      <c r="A75" s="16">
        <v>0.510740740741312</v>
      </c>
      <c r="B75" s="8">
        <v>51</v>
      </c>
      <c r="C75" t="str">
        <f>VLOOKUP(B75,Atleti!A$2:B$900,2,FALSE)</f>
        <v>CATENI MARCO</v>
      </c>
      <c r="D75" s="8" t="str">
        <f>VLOOKUP(B75,Atleti!A$2:D$900,4,FALSE)</f>
        <v>B</v>
      </c>
      <c r="E75" s="16">
        <f>A75-VLOOKUP(D75,Categorie!A$2:D$20,4,FALSE)</f>
        <v>0.09407407407464535</v>
      </c>
      <c r="F75" s="20" t="str">
        <f>VLOOKUP(B75,Atleti!A$2:F$900,6,FALSE)</f>
        <v>CICLO SAVINESE</v>
      </c>
      <c r="G75" t="str">
        <f>VLOOKUP(B75,Atleti!A$2:G$900,7,FALSE)</f>
        <v>AICS</v>
      </c>
    </row>
    <row r="76" spans="1:7" ht="12.75">
      <c r="A76" s="16">
        <v>0.510775462964375</v>
      </c>
      <c r="B76" s="8">
        <v>62</v>
      </c>
      <c r="C76" t="str">
        <f>VLOOKUP(B76,Atleti!A$2:B$900,2,FALSE)</f>
        <v>SABATINI MAURIZIO</v>
      </c>
      <c r="D76" s="8" t="str">
        <f>VLOOKUP(B76,Atleti!A$2:D$900,4,FALSE)</f>
        <v>D</v>
      </c>
      <c r="E76" s="16">
        <f>A76-VLOOKUP(D76,Categorie!A$2:D$20,4,FALSE)</f>
        <v>0.09410879629770835</v>
      </c>
      <c r="F76" s="20" t="str">
        <f>VLOOKUP(B76,Atleti!A$2:F$900,6,FALSE)</f>
        <v>TEAM D.BIKE (FCI)</v>
      </c>
      <c r="G76" t="str">
        <f>VLOOKUP(B76,Atleti!A$2:G$900,7,FALSE)</f>
        <v>FCI</v>
      </c>
    </row>
    <row r="77" spans="1:7" ht="12.75">
      <c r="A77" s="16">
        <v>0.5109027777798474</v>
      </c>
      <c r="B77" s="8">
        <v>30</v>
      </c>
      <c r="C77" t="str">
        <f>VLOOKUP(B77,Atleti!A$2:B$900,2,FALSE)</f>
        <v>RISCAIO GIANFRANCO</v>
      </c>
      <c r="D77" s="8" t="str">
        <f>VLOOKUP(B77,Atleti!A$2:D$900,4,FALSE)</f>
        <v>S.E</v>
      </c>
      <c r="E77" s="16">
        <f>A77-VLOOKUP(D77,Categorie!A$2:D$20,4,FALSE)</f>
        <v>0.0942361111131807</v>
      </c>
      <c r="F77" s="20" t="str">
        <f>VLOOKUP(B77,Atleti!A$2:F$900,6,FALSE)</f>
        <v>VALENTINI (FCI)</v>
      </c>
      <c r="G77" t="str">
        <f>VLOOKUP(B77,Atleti!A$2:G$900,7,FALSE)</f>
        <v>FCI</v>
      </c>
    </row>
    <row r="78" spans="1:7" ht="12.75">
      <c r="A78" s="16">
        <v>0.5109143518493511</v>
      </c>
      <c r="B78" s="8">
        <v>34</v>
      </c>
      <c r="C78" t="str">
        <f>VLOOKUP(B78,Atleti!A$2:B$900,2,FALSE)</f>
        <v>DUCHINI LAURA</v>
      </c>
      <c r="D78" s="8" t="str">
        <f>VLOOKUP(B78,Atleti!A$2:D$900,4,FALSE)</f>
        <v>Z</v>
      </c>
      <c r="E78" s="16">
        <f>A78-VLOOKUP(D78,Categorie!A$2:D$20,4,FALSE)</f>
        <v>0.0942476851826844</v>
      </c>
      <c r="F78" s="20" t="str">
        <f>VLOOKUP(B78,Atleti!A$2:F$900,6,FALSE)</f>
        <v>CICLI MONTANINI (FCI)</v>
      </c>
      <c r="G78" t="str">
        <f>VLOOKUP(B78,Atleti!A$2:G$900,7,FALSE)</f>
        <v>FCI</v>
      </c>
    </row>
    <row r="79" spans="1:7" ht="12.75">
      <c r="A79" s="16">
        <v>0.5109375000029104</v>
      </c>
      <c r="B79" s="8">
        <v>31</v>
      </c>
      <c r="C79" t="str">
        <f>VLOOKUP(B79,Atleti!A$2:B$900,2,FALSE)</f>
        <v>FALSETTI NICOLA</v>
      </c>
      <c r="D79" s="8" t="str">
        <f>VLOOKUP(B79,Atleti!A$2:D$900,4,FALSE)</f>
        <v>Giov.</v>
      </c>
      <c r="E79" s="16">
        <f>A79-VLOOKUP(D79,Categorie!A$2:D$20,4,FALSE)</f>
        <v>0.0942708333362437</v>
      </c>
      <c r="F79" s="20" t="str">
        <f>VLOOKUP(B79,Atleti!A$2:F$900,6,FALSE)</f>
        <v>ORSO ON BIKE (UISP)</v>
      </c>
      <c r="G79" t="str">
        <f>VLOOKUP(B79,Atleti!A$2:G$900,7,FALSE)</f>
        <v>UISP</v>
      </c>
    </row>
    <row r="80" spans="1:7" ht="12.75">
      <c r="A80" s="16">
        <v>0.5109606481491937</v>
      </c>
      <c r="B80" s="8">
        <v>32</v>
      </c>
      <c r="C80" t="str">
        <f>VLOOKUP(B80,Atleti!A$2:B$900,2,FALSE)</f>
        <v>FALSETTI DAVID</v>
      </c>
      <c r="D80" s="8" t="str">
        <f>VLOOKUP(B80,Atleti!A$2:D$900,4,FALSE)</f>
        <v>Giov.</v>
      </c>
      <c r="E80" s="16">
        <f>A80-VLOOKUP(D80,Categorie!A$2:D$20,4,FALSE)</f>
        <v>0.09429398148252705</v>
      </c>
      <c r="F80" s="20" t="str">
        <f>VLOOKUP(B80,Atleti!A$2:F$900,6,FALSE)</f>
        <v>ORSO ON BIKE (UISP)</v>
      </c>
      <c r="G80" t="str">
        <f>VLOOKUP(B80,Atleti!A$2:G$900,7,FALSE)</f>
        <v>UISP</v>
      </c>
    </row>
    <row r="81" spans="1:7" ht="12.75">
      <c r="A81" s="16">
        <v>0.5109837962954771</v>
      </c>
      <c r="B81" s="8">
        <v>28</v>
      </c>
      <c r="C81" t="str">
        <f>VLOOKUP(B81,Atleti!A$2:B$900,2,FALSE)</f>
        <v>VOSSE MONIKA</v>
      </c>
      <c r="D81" s="8" t="str">
        <f>VLOOKUP(B81,Atleti!A$2:D$900,4,FALSE)</f>
        <v>Z</v>
      </c>
      <c r="E81" s="16">
        <f>A81-VLOOKUP(D81,Categorie!A$2:D$20,4,FALSE)</f>
        <v>0.09431712962881039</v>
      </c>
      <c r="F81" s="20" t="str">
        <f>VLOOKUP(B81,Atleti!A$2:F$900,6,FALSE)</f>
        <v>PASQUINI (AICS)</v>
      </c>
      <c r="G81" t="str">
        <f>VLOOKUP(B81,Atleti!A$2:G$900,7,FALSE)</f>
        <v>AICS</v>
      </c>
    </row>
    <row r="82" spans="1:7" ht="12.75">
      <c r="A82" s="16">
        <v>0.5110069444417604</v>
      </c>
      <c r="B82" s="8">
        <v>33</v>
      </c>
      <c r="C82" t="str">
        <f>VLOOKUP(B82,Atleti!A$2:B$900,2,FALSE)</f>
        <v>GIUSTARINI GIANFRANCO</v>
      </c>
      <c r="D82" s="8" t="str">
        <f>VLOOKUP(B82,Atleti!A$2:D$900,4,FALSE)</f>
        <v>S.E</v>
      </c>
      <c r="E82" s="16">
        <f>A82-VLOOKUP(D82,Categorie!A$2:D$20,4,FALSE)</f>
        <v>0.09434027777509374</v>
      </c>
      <c r="F82" s="20" t="str">
        <f>VLOOKUP(B82,Atleti!A$2:F$900,6,FALSE)</f>
        <v>GROSSETO EDILTEL</v>
      </c>
      <c r="G82" t="str">
        <f>VLOOKUP(B82,Atleti!A$2:G$900,7,FALSE)</f>
        <v>UDACE</v>
      </c>
    </row>
    <row r="83" spans="1:7" ht="12.75">
      <c r="A83" s="16">
        <v>0.5110300925953197</v>
      </c>
      <c r="B83" s="8">
        <v>35</v>
      </c>
      <c r="C83" t="str">
        <f>VLOOKUP(B83,Atleti!A$2:B$900,2,FALSE)</f>
        <v>PERUGINI SABRINA</v>
      </c>
      <c r="D83" s="8" t="str">
        <f>VLOOKUP(B83,Atleti!A$2:D$900,4,FALSE)</f>
        <v>Z</v>
      </c>
      <c r="E83" s="16">
        <f>A83-VLOOKUP(D83,Categorie!A$2:D$20,4,FALSE)</f>
        <v>0.09436342592865304</v>
      </c>
      <c r="F83" s="20" t="str">
        <f>VLOOKUP(B83,Atleti!A$2:F$900,6,FALSE)</f>
        <v>ORSO ON BIKE (FCI)</v>
      </c>
      <c r="G83" t="str">
        <f>VLOOKUP(B83,Atleti!A$2:G$900,7,FALSE)</f>
        <v>FCI</v>
      </c>
    </row>
    <row r="84" spans="1:7" ht="12.75">
      <c r="A84" s="16">
        <v>0.5110532407416031</v>
      </c>
      <c r="B84" s="8">
        <v>27</v>
      </c>
      <c r="C84" t="str">
        <f>VLOOKUP(B84,Atleti!A$2:B$900,2,FALSE)</f>
        <v>CAPPELLI MARIO</v>
      </c>
      <c r="D84" s="8" t="str">
        <f>VLOOKUP(B84,Atleti!A$2:D$900,4,FALSE)</f>
        <v>S.E</v>
      </c>
      <c r="E84" s="16">
        <f>A84-VLOOKUP(D84,Categorie!A$2:D$20,4,FALSE)</f>
        <v>0.09438657407493639</v>
      </c>
      <c r="F84" s="20" t="str">
        <f>VLOOKUP(B84,Atleti!A$2:F$900,6,FALSE)</f>
        <v>ORSO ON BIKE (FCI)</v>
      </c>
      <c r="G84" t="str">
        <f>VLOOKUP(B84,Atleti!A$2:G$900,7,FALSE)</f>
        <v>FCI</v>
      </c>
    </row>
    <row r="85" spans="1:7" ht="12.75">
      <c r="A85" s="16">
        <v>0.5110879629646661</v>
      </c>
      <c r="B85" s="8">
        <v>29</v>
      </c>
      <c r="C85" t="str">
        <f>VLOOKUP(B85,Atleti!A$2:B$900,2,FALSE)</f>
        <v>HARRISON SELENA</v>
      </c>
      <c r="D85" s="8" t="str">
        <f>VLOOKUP(B85,Atleti!A$2:D$900,4,FALSE)</f>
        <v>Z</v>
      </c>
      <c r="E85" s="16">
        <f>A85-VLOOKUP(D85,Categorie!A$2:D$20,4,FALSE)</f>
        <v>0.09442129629799939</v>
      </c>
      <c r="F85" s="20" t="str">
        <f>VLOOKUP(B85,Atleti!A$2:F$900,6,FALSE)</f>
        <v>MTB CASENTINO</v>
      </c>
      <c r="G85" t="str">
        <f>VLOOKUP(B85,Atleti!A$2:G$900,7,FALSE)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86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5.140625" style="8" bestFit="1" customWidth="1"/>
    <col min="7" max="7" width="35.5742187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46" t="s">
        <v>14</v>
      </c>
      <c r="B1" s="46"/>
      <c r="C1" s="13"/>
      <c r="D1" s="13"/>
      <c r="E1" s="21"/>
      <c r="F1" s="13"/>
      <c r="G1" s="21"/>
      <c r="H1" s="13"/>
      <c r="I1" s="27" t="s">
        <v>42</v>
      </c>
      <c r="J1" s="47" t="s">
        <v>0</v>
      </c>
      <c r="K1" s="47"/>
      <c r="L1" s="24" t="s">
        <v>15</v>
      </c>
    </row>
    <row r="2" spans="1:12" ht="12.75">
      <c r="A2" s="7" t="s">
        <v>6</v>
      </c>
      <c r="B2" s="7" t="s">
        <v>70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52</v>
      </c>
      <c r="E3" s="22" t="s">
        <v>229</v>
      </c>
      <c r="F3" s="8" t="s">
        <v>16</v>
      </c>
      <c r="G3" s="40" t="s">
        <v>151</v>
      </c>
      <c r="H3" s="41" t="s">
        <v>181</v>
      </c>
      <c r="I3" s="16">
        <v>0.504849537035625</v>
      </c>
      <c r="J3" s="16">
        <v>0.08818287036895828</v>
      </c>
      <c r="K3" s="42">
        <v>0</v>
      </c>
      <c r="L3" s="43">
        <v>17.010106313436843</v>
      </c>
    </row>
    <row r="4" spans="1:12" ht="12.75">
      <c r="A4" s="8">
        <v>12</v>
      </c>
      <c r="B4" s="8">
        <v>2</v>
      </c>
      <c r="C4" s="8">
        <v>4</v>
      </c>
      <c r="D4" s="8">
        <v>104</v>
      </c>
      <c r="E4" s="22" t="s">
        <v>288</v>
      </c>
      <c r="F4" s="8" t="s">
        <v>16</v>
      </c>
      <c r="G4" s="40" t="s">
        <v>112</v>
      </c>
      <c r="H4" s="41" t="s">
        <v>181</v>
      </c>
      <c r="I4" s="16">
        <v>0.5051157407433493</v>
      </c>
      <c r="J4" s="16">
        <v>0.08844907407668262</v>
      </c>
      <c r="K4" s="42">
        <v>0.000266203707724344</v>
      </c>
      <c r="L4" s="43">
        <v>16.95891127926954</v>
      </c>
    </row>
    <row r="5" spans="1:12" ht="12.75">
      <c r="A5" s="8">
        <v>17</v>
      </c>
      <c r="B5" s="8">
        <v>3</v>
      </c>
      <c r="C5" s="8">
        <v>3</v>
      </c>
      <c r="D5" s="8">
        <v>2</v>
      </c>
      <c r="E5" s="22" t="s">
        <v>178</v>
      </c>
      <c r="F5" s="8" t="s">
        <v>16</v>
      </c>
      <c r="G5" s="40" t="s">
        <v>160</v>
      </c>
      <c r="H5" s="41" t="s">
        <v>179</v>
      </c>
      <c r="I5" s="16">
        <v>0.505231481482042</v>
      </c>
      <c r="J5" s="16">
        <v>0.08856481481537531</v>
      </c>
      <c r="K5" s="42">
        <v>0.0003819444464170374</v>
      </c>
      <c r="L5" s="43">
        <v>16.93674856236014</v>
      </c>
    </row>
    <row r="6" spans="1:12" ht="12.75">
      <c r="A6" s="8">
        <v>25</v>
      </c>
      <c r="B6" s="8">
        <v>4</v>
      </c>
      <c r="C6" s="8">
        <v>2</v>
      </c>
      <c r="D6" s="8">
        <v>66</v>
      </c>
      <c r="E6" s="22" t="s">
        <v>247</v>
      </c>
      <c r="F6" s="8" t="s">
        <v>16</v>
      </c>
      <c r="G6" s="40" t="s">
        <v>117</v>
      </c>
      <c r="H6" s="41" t="s">
        <v>177</v>
      </c>
      <c r="I6" s="16">
        <v>0.5054166666666667</v>
      </c>
      <c r="J6" s="16">
        <v>0.08875000000000005</v>
      </c>
      <c r="K6" s="42">
        <v>0.0005671296310417739</v>
      </c>
      <c r="L6" s="43">
        <v>16.901408450704217</v>
      </c>
    </row>
    <row r="7" spans="1:12" ht="12.75">
      <c r="A7" s="8">
        <v>27</v>
      </c>
      <c r="B7" s="8">
        <v>5</v>
      </c>
      <c r="C7" s="8">
        <v>1</v>
      </c>
      <c r="D7" s="8">
        <v>47</v>
      </c>
      <c r="E7" s="22" t="s">
        <v>224</v>
      </c>
      <c r="F7" s="8" t="s">
        <v>16</v>
      </c>
      <c r="G7" s="40" t="s">
        <v>96</v>
      </c>
      <c r="H7" s="41" t="s">
        <v>186</v>
      </c>
      <c r="I7" s="16">
        <v>0.5054629629594274</v>
      </c>
      <c r="J7" s="16">
        <v>0.0887962962927607</v>
      </c>
      <c r="K7" s="42">
        <v>0.0006134259238024242</v>
      </c>
      <c r="L7" s="43">
        <v>16.892596455312862</v>
      </c>
    </row>
    <row r="8" spans="1:12" ht="12.75">
      <c r="A8" s="8">
        <v>38</v>
      </c>
      <c r="B8" s="8">
        <v>6</v>
      </c>
      <c r="C8" s="8">
        <v>0</v>
      </c>
      <c r="D8" s="8">
        <v>71</v>
      </c>
      <c r="E8" s="22" t="s">
        <v>252</v>
      </c>
      <c r="F8" s="8" t="s">
        <v>16</v>
      </c>
      <c r="G8" s="40" t="s">
        <v>94</v>
      </c>
      <c r="H8" s="41" t="s">
        <v>177</v>
      </c>
      <c r="I8" s="16">
        <v>0.5057754629597184</v>
      </c>
      <c r="J8" s="16">
        <v>0.08910879629305174</v>
      </c>
      <c r="K8" s="42">
        <v>0.0009259259240934625</v>
      </c>
      <c r="L8" s="43">
        <v>16.83335498177931</v>
      </c>
    </row>
    <row r="9" spans="1:12" ht="12.75">
      <c r="A9" s="8">
        <v>39</v>
      </c>
      <c r="B9" s="8">
        <v>7</v>
      </c>
      <c r="C9" s="8">
        <v>0</v>
      </c>
      <c r="D9" s="8">
        <v>50</v>
      </c>
      <c r="E9" s="22" t="s">
        <v>227</v>
      </c>
      <c r="F9" s="8" t="s">
        <v>16</v>
      </c>
      <c r="G9" s="40" t="s">
        <v>96</v>
      </c>
      <c r="H9" s="41" t="s">
        <v>186</v>
      </c>
      <c r="I9" s="16">
        <v>0.5057986111132777</v>
      </c>
      <c r="J9" s="16">
        <v>0.08913194444661104</v>
      </c>
      <c r="K9" s="42">
        <v>0.0009490740776527673</v>
      </c>
      <c r="L9" s="43">
        <v>16.828983248519634</v>
      </c>
    </row>
    <row r="10" spans="1:12" ht="12.75">
      <c r="A10" s="8">
        <v>64</v>
      </c>
      <c r="B10" s="8">
        <v>8</v>
      </c>
      <c r="C10" s="8">
        <v>0</v>
      </c>
      <c r="D10" s="8">
        <v>20</v>
      </c>
      <c r="E10" s="22" t="s">
        <v>207</v>
      </c>
      <c r="F10" s="8" t="s">
        <v>16</v>
      </c>
      <c r="G10" s="40" t="s">
        <v>100</v>
      </c>
      <c r="H10" s="41" t="s">
        <v>186</v>
      </c>
      <c r="I10" s="16">
        <v>0.5064583333369228</v>
      </c>
      <c r="J10" s="16">
        <v>0.08979166667025612</v>
      </c>
      <c r="K10" s="42">
        <v>0.0016087963012978435</v>
      </c>
      <c r="L10" s="43">
        <v>16.70533642624635</v>
      </c>
    </row>
    <row r="11" spans="1:12" ht="12.75">
      <c r="A11" s="8">
        <v>3</v>
      </c>
      <c r="B11" s="8">
        <v>1</v>
      </c>
      <c r="C11" s="8">
        <v>5</v>
      </c>
      <c r="D11" s="8">
        <v>86</v>
      </c>
      <c r="E11" s="22" t="s">
        <v>269</v>
      </c>
      <c r="F11" s="8" t="s">
        <v>17</v>
      </c>
      <c r="G11" s="40" t="s">
        <v>102</v>
      </c>
      <c r="H11" s="41" t="s">
        <v>181</v>
      </c>
      <c r="I11" s="16">
        <v>0.5048958333354676</v>
      </c>
      <c r="J11" s="16">
        <v>0.08822916666880093</v>
      </c>
      <c r="K11" s="42">
        <v>4.6296299842651933E-05</v>
      </c>
      <c r="L11" s="43">
        <v>17.001180637133015</v>
      </c>
    </row>
    <row r="12" spans="1:12" ht="12.75">
      <c r="A12" s="8">
        <v>6</v>
      </c>
      <c r="B12" s="8">
        <v>2</v>
      </c>
      <c r="C12" s="8">
        <v>4</v>
      </c>
      <c r="D12" s="8">
        <v>68</v>
      </c>
      <c r="E12" s="22" t="s">
        <v>249</v>
      </c>
      <c r="F12" s="8" t="s">
        <v>17</v>
      </c>
      <c r="G12" s="40" t="s">
        <v>94</v>
      </c>
      <c r="H12" s="41" t="s">
        <v>177</v>
      </c>
      <c r="I12" s="16">
        <v>0.5049652777743177</v>
      </c>
      <c r="J12" s="16">
        <v>0.08829861110765097</v>
      </c>
      <c r="K12" s="42">
        <v>0.00011574073869269341</v>
      </c>
      <c r="L12" s="43">
        <v>16.98780967427954</v>
      </c>
    </row>
    <row r="13" spans="1:12" ht="12.75">
      <c r="A13" s="8">
        <v>9</v>
      </c>
      <c r="B13" s="8">
        <v>3</v>
      </c>
      <c r="C13" s="8">
        <v>3</v>
      </c>
      <c r="D13" s="8">
        <v>73</v>
      </c>
      <c r="E13" s="22" t="s">
        <v>255</v>
      </c>
      <c r="F13" s="8" t="s">
        <v>17</v>
      </c>
      <c r="G13" s="40" t="s">
        <v>160</v>
      </c>
      <c r="H13" s="41" t="s">
        <v>179</v>
      </c>
      <c r="I13" s="16">
        <v>0.5050347222204437</v>
      </c>
      <c r="J13" s="16">
        <v>0.08836805555377697</v>
      </c>
      <c r="K13" s="42">
        <v>0.0001851851848186925</v>
      </c>
      <c r="L13" s="43">
        <v>16.97445972529253</v>
      </c>
    </row>
    <row r="14" spans="1:12" ht="12.75">
      <c r="A14" s="8">
        <v>10</v>
      </c>
      <c r="B14" s="8">
        <v>4</v>
      </c>
      <c r="C14" s="8">
        <v>2</v>
      </c>
      <c r="D14" s="8">
        <v>79</v>
      </c>
      <c r="E14" s="22" t="s">
        <v>261</v>
      </c>
      <c r="F14" s="8" t="s">
        <v>17</v>
      </c>
      <c r="G14" s="40" t="s">
        <v>102</v>
      </c>
      <c r="H14" s="41" t="s">
        <v>181</v>
      </c>
      <c r="I14" s="16">
        <v>0.5050694444435067</v>
      </c>
      <c r="J14" s="16">
        <v>0.08840277777683997</v>
      </c>
      <c r="K14" s="42">
        <v>0.00021990740788169205</v>
      </c>
      <c r="L14" s="43">
        <v>16.96779261604803</v>
      </c>
    </row>
    <row r="15" spans="1:12" ht="12.75">
      <c r="A15" s="8">
        <v>11</v>
      </c>
      <c r="B15" s="8">
        <v>5</v>
      </c>
      <c r="C15" s="8">
        <v>1</v>
      </c>
      <c r="D15" s="8">
        <v>81</v>
      </c>
      <c r="E15" s="22" t="s">
        <v>263</v>
      </c>
      <c r="F15" s="8" t="s">
        <v>17</v>
      </c>
      <c r="G15" s="40" t="s">
        <v>102</v>
      </c>
      <c r="H15" s="41" t="s">
        <v>181</v>
      </c>
      <c r="I15" s="16">
        <v>0.50509259258979</v>
      </c>
      <c r="J15" s="16">
        <v>0.08842592592312332</v>
      </c>
      <c r="K15" s="42">
        <v>0.0002430555541650392</v>
      </c>
      <c r="L15" s="43">
        <v>16.963350785877957</v>
      </c>
    </row>
    <row r="16" spans="1:12" ht="12.75">
      <c r="A16" s="8">
        <v>14</v>
      </c>
      <c r="B16" s="8">
        <v>6</v>
      </c>
      <c r="C16" s="8">
        <v>0</v>
      </c>
      <c r="D16" s="8">
        <v>106</v>
      </c>
      <c r="E16" s="22" t="s">
        <v>290</v>
      </c>
      <c r="F16" s="8" t="s">
        <v>17</v>
      </c>
      <c r="G16" s="40" t="s">
        <v>112</v>
      </c>
      <c r="H16" s="41" t="s">
        <v>181</v>
      </c>
      <c r="I16" s="16">
        <v>0.5051736111126957</v>
      </c>
      <c r="J16" s="16">
        <v>0.08850694444602897</v>
      </c>
      <c r="K16" s="42">
        <v>0.0003240740770706907</v>
      </c>
      <c r="L16" s="43">
        <v>16.94782267525563</v>
      </c>
    </row>
    <row r="17" spans="1:12" ht="12.75">
      <c r="A17" s="8">
        <v>23</v>
      </c>
      <c r="B17" s="8">
        <v>7</v>
      </c>
      <c r="C17" s="8">
        <v>0</v>
      </c>
      <c r="D17" s="8">
        <v>65</v>
      </c>
      <c r="E17" s="22" t="s">
        <v>246</v>
      </c>
      <c r="F17" s="8" t="s">
        <v>17</v>
      </c>
      <c r="G17" s="40" t="s">
        <v>244</v>
      </c>
      <c r="H17" s="41" t="s">
        <v>177</v>
      </c>
      <c r="I17" s="16">
        <v>0.5053935185205773</v>
      </c>
      <c r="J17" s="16">
        <v>0.08872685185391066</v>
      </c>
      <c r="K17" s="42">
        <v>0.0005439814849523827</v>
      </c>
      <c r="L17" s="43">
        <v>16.90581789681617</v>
      </c>
    </row>
    <row r="18" spans="1:12" ht="12.75">
      <c r="A18" s="8">
        <v>24</v>
      </c>
      <c r="B18" s="8">
        <v>8</v>
      </c>
      <c r="C18" s="8">
        <v>0</v>
      </c>
      <c r="D18" s="8">
        <v>64</v>
      </c>
      <c r="E18" s="22" t="s">
        <v>245</v>
      </c>
      <c r="F18" s="8" t="s">
        <v>17</v>
      </c>
      <c r="G18" s="40" t="s">
        <v>244</v>
      </c>
      <c r="H18" s="41" t="s">
        <v>177</v>
      </c>
      <c r="I18" s="16">
        <v>0.5054166666668607</v>
      </c>
      <c r="J18" s="16">
        <v>0.08875000000019401</v>
      </c>
      <c r="K18" s="42">
        <v>0.0005671296312357299</v>
      </c>
      <c r="L18" s="43">
        <v>16.90140845066728</v>
      </c>
    </row>
    <row r="19" spans="1:12" ht="12.75">
      <c r="A19" s="8">
        <v>26</v>
      </c>
      <c r="B19" s="8">
        <v>9</v>
      </c>
      <c r="C19" s="8">
        <v>0</v>
      </c>
      <c r="D19" s="8">
        <v>44</v>
      </c>
      <c r="E19" s="22" t="s">
        <v>221</v>
      </c>
      <c r="F19" s="8" t="s">
        <v>17</v>
      </c>
      <c r="G19" s="40" t="s">
        <v>113</v>
      </c>
      <c r="H19" s="41" t="s">
        <v>177</v>
      </c>
      <c r="I19" s="16">
        <v>0.505439814813144</v>
      </c>
      <c r="J19" s="16">
        <v>0.08877314814647735</v>
      </c>
      <c r="K19" s="42">
        <v>0.0005902777775190771</v>
      </c>
      <c r="L19" s="43">
        <v>16.897001304098982</v>
      </c>
    </row>
    <row r="20" spans="1:12" ht="12.75">
      <c r="A20" s="8">
        <v>33</v>
      </c>
      <c r="B20" s="8">
        <v>10</v>
      </c>
      <c r="C20" s="8">
        <v>0</v>
      </c>
      <c r="D20" s="8">
        <v>40</v>
      </c>
      <c r="E20" s="22" t="s">
        <v>215</v>
      </c>
      <c r="F20" s="8" t="s">
        <v>17</v>
      </c>
      <c r="G20" s="40" t="s">
        <v>96</v>
      </c>
      <c r="H20" s="41" t="s">
        <v>186</v>
      </c>
      <c r="I20" s="16">
        <v>0.5056018518516794</v>
      </c>
      <c r="J20" s="16">
        <v>0.0889351851850127</v>
      </c>
      <c r="K20" s="42">
        <v>0.0007523148160544224</v>
      </c>
      <c r="L20" s="43">
        <v>16.866215512786486</v>
      </c>
    </row>
    <row r="21" spans="1:12" ht="12.75">
      <c r="A21" s="8">
        <v>36</v>
      </c>
      <c r="B21" s="8">
        <v>11</v>
      </c>
      <c r="C21" s="8">
        <v>0</v>
      </c>
      <c r="D21" s="8">
        <v>22</v>
      </c>
      <c r="E21" s="22" t="s">
        <v>210</v>
      </c>
      <c r="F21" s="8" t="s">
        <v>17</v>
      </c>
      <c r="G21" s="40" t="s">
        <v>101</v>
      </c>
      <c r="H21" s="41" t="s">
        <v>181</v>
      </c>
      <c r="I21" s="16">
        <v>0.5057060185208684</v>
      </c>
      <c r="J21" s="16">
        <v>0.0890393518542017</v>
      </c>
      <c r="K21" s="42">
        <v>0.000856481485243421</v>
      </c>
      <c r="L21" s="43">
        <v>16.846483816011922</v>
      </c>
    </row>
    <row r="22" spans="1:12" ht="12.75">
      <c r="A22" s="8">
        <v>41</v>
      </c>
      <c r="B22" s="8">
        <v>12</v>
      </c>
      <c r="C22" s="8">
        <v>0</v>
      </c>
      <c r="D22" s="8">
        <v>41</v>
      </c>
      <c r="E22" s="22" t="s">
        <v>216</v>
      </c>
      <c r="F22" s="8" t="s">
        <v>17</v>
      </c>
      <c r="G22" s="40" t="s">
        <v>107</v>
      </c>
      <c r="H22" s="41" t="s">
        <v>179</v>
      </c>
      <c r="I22" s="16">
        <v>0.5058449074058444</v>
      </c>
      <c r="J22" s="16">
        <v>0.08917824073917774</v>
      </c>
      <c r="K22" s="42">
        <v>0.0009953703702194616</v>
      </c>
      <c r="L22" s="43">
        <v>16.820246593416154</v>
      </c>
    </row>
    <row r="23" spans="1:12" ht="12.75">
      <c r="A23" s="8">
        <v>50</v>
      </c>
      <c r="B23" s="8">
        <v>13</v>
      </c>
      <c r="C23" s="8">
        <v>0</v>
      </c>
      <c r="D23" s="8">
        <v>7</v>
      </c>
      <c r="E23" s="22" t="s">
        <v>188</v>
      </c>
      <c r="F23" s="8" t="s">
        <v>17</v>
      </c>
      <c r="G23" s="40" t="s">
        <v>189</v>
      </c>
      <c r="H23" s="41" t="s">
        <v>179</v>
      </c>
      <c r="I23" s="16">
        <v>0.5060763888905058</v>
      </c>
      <c r="J23" s="16">
        <v>0.08940972222383908</v>
      </c>
      <c r="K23" s="42">
        <v>0.001226851854880806</v>
      </c>
      <c r="L23" s="43">
        <v>16.77669902882283</v>
      </c>
    </row>
    <row r="24" spans="1:12" ht="12.75">
      <c r="A24" s="8">
        <v>57</v>
      </c>
      <c r="B24" s="8">
        <v>14</v>
      </c>
      <c r="C24" s="8">
        <v>0</v>
      </c>
      <c r="D24" s="8">
        <v>49</v>
      </c>
      <c r="E24" s="22" t="s">
        <v>226</v>
      </c>
      <c r="F24" s="8" t="s">
        <v>17</v>
      </c>
      <c r="G24" s="40" t="s">
        <v>96</v>
      </c>
      <c r="H24" s="41" t="s">
        <v>186</v>
      </c>
      <c r="I24" s="16">
        <v>0.5062615740753245</v>
      </c>
      <c r="J24" s="16">
        <v>0.08959490740865778</v>
      </c>
      <c r="K24" s="42">
        <v>0.0014120370396994986</v>
      </c>
      <c r="L24" s="43">
        <v>16.742022994211514</v>
      </c>
    </row>
    <row r="25" spans="1:12" ht="12.75">
      <c r="A25" s="8">
        <v>60</v>
      </c>
      <c r="B25" s="8">
        <v>15</v>
      </c>
      <c r="C25" s="8">
        <v>0</v>
      </c>
      <c r="D25" s="8">
        <v>57</v>
      </c>
      <c r="E25" s="22" t="s">
        <v>236</v>
      </c>
      <c r="F25" s="8" t="s">
        <v>17</v>
      </c>
      <c r="G25" s="40" t="s">
        <v>129</v>
      </c>
      <c r="H25" s="41" t="s">
        <v>177</v>
      </c>
      <c r="I25" s="16">
        <v>0.5063541666677338</v>
      </c>
      <c r="J25" s="16">
        <v>0.08968750000106712</v>
      </c>
      <c r="K25" s="42">
        <v>0.0015046296321088448</v>
      </c>
      <c r="L25" s="43">
        <v>16.724738675759195</v>
      </c>
    </row>
    <row r="26" spans="1:12" ht="12.75">
      <c r="A26" s="8">
        <v>66</v>
      </c>
      <c r="B26" s="8">
        <v>16</v>
      </c>
      <c r="C26" s="8">
        <v>0</v>
      </c>
      <c r="D26" s="8">
        <v>14</v>
      </c>
      <c r="E26" s="22" t="s">
        <v>197</v>
      </c>
      <c r="F26" s="8" t="s">
        <v>17</v>
      </c>
      <c r="G26" s="40" t="s">
        <v>94</v>
      </c>
      <c r="H26" s="41" t="s">
        <v>177</v>
      </c>
      <c r="I26" s="16">
        <v>0.5065046296294895</v>
      </c>
      <c r="J26" s="16">
        <v>0.08983796296282281</v>
      </c>
      <c r="K26" s="42">
        <v>0.0016550925938645378</v>
      </c>
      <c r="L26" s="43">
        <v>16.696727647539575</v>
      </c>
    </row>
    <row r="27" spans="1:12" ht="12.75">
      <c r="A27" s="8">
        <v>69</v>
      </c>
      <c r="B27" s="8">
        <v>17</v>
      </c>
      <c r="C27" s="8">
        <v>0</v>
      </c>
      <c r="D27" s="8">
        <v>45</v>
      </c>
      <c r="E27" s="22" t="s">
        <v>222</v>
      </c>
      <c r="F27" s="8" t="s">
        <v>17</v>
      </c>
      <c r="G27" s="40" t="s">
        <v>113</v>
      </c>
      <c r="H27" s="41" t="s">
        <v>177</v>
      </c>
      <c r="I27" s="16">
        <v>0.51060185184906</v>
      </c>
      <c r="J27" s="16">
        <v>0.09393518518239335</v>
      </c>
      <c r="K27" s="42">
        <v>0.005752314813435078</v>
      </c>
      <c r="L27" s="43">
        <v>15.968457368636251</v>
      </c>
    </row>
    <row r="28" spans="1:12" ht="12.75">
      <c r="A28" s="8">
        <v>74</v>
      </c>
      <c r="B28" s="8">
        <v>18</v>
      </c>
      <c r="C28" s="8">
        <v>0</v>
      </c>
      <c r="D28" s="8">
        <v>51</v>
      </c>
      <c r="E28" s="22" t="s">
        <v>228</v>
      </c>
      <c r="F28" s="8" t="s">
        <v>17</v>
      </c>
      <c r="G28" s="40" t="s">
        <v>154</v>
      </c>
      <c r="H28" s="41" t="s">
        <v>186</v>
      </c>
      <c r="I28" s="16">
        <v>0.510740740741312</v>
      </c>
      <c r="J28" s="16">
        <v>0.09407407407464535</v>
      </c>
      <c r="K28" s="42">
        <v>0.005891203705687076</v>
      </c>
      <c r="L28" s="43">
        <v>15.944881889666952</v>
      </c>
    </row>
    <row r="29" spans="1:12" ht="12.75">
      <c r="A29" s="8">
        <v>2</v>
      </c>
      <c r="B29" s="8">
        <v>1</v>
      </c>
      <c r="C29" s="8">
        <v>5</v>
      </c>
      <c r="D29" s="8">
        <v>23</v>
      </c>
      <c r="E29" s="22" t="s">
        <v>211</v>
      </c>
      <c r="F29" s="8" t="s">
        <v>18</v>
      </c>
      <c r="G29" s="40" t="s">
        <v>102</v>
      </c>
      <c r="H29" s="41" t="s">
        <v>181</v>
      </c>
      <c r="I29" s="16">
        <v>0.5048726851819083</v>
      </c>
      <c r="J29" s="16">
        <v>0.08820601851524162</v>
      </c>
      <c r="K29" s="42">
        <v>2.314814628334716E-05</v>
      </c>
      <c r="L29" s="43">
        <v>17.005642304791326</v>
      </c>
    </row>
    <row r="30" spans="1:12" ht="12.75">
      <c r="A30" s="8">
        <v>5</v>
      </c>
      <c r="B30" s="8">
        <v>2</v>
      </c>
      <c r="C30" s="8">
        <v>4</v>
      </c>
      <c r="D30" s="8">
        <v>12</v>
      </c>
      <c r="E30" s="22" t="s">
        <v>195</v>
      </c>
      <c r="F30" s="8" t="s">
        <v>18</v>
      </c>
      <c r="G30" s="40" t="s">
        <v>157</v>
      </c>
      <c r="H30" s="41" t="s">
        <v>186</v>
      </c>
      <c r="I30" s="16">
        <v>0.5049421296280343</v>
      </c>
      <c r="J30" s="16">
        <v>0.08827546296136762</v>
      </c>
      <c r="K30" s="42">
        <v>9.259259240934625E-05</v>
      </c>
      <c r="L30" s="43">
        <v>16.992264324418798</v>
      </c>
    </row>
    <row r="31" spans="1:12" ht="12.75">
      <c r="A31" s="8">
        <v>15</v>
      </c>
      <c r="B31" s="8">
        <v>3</v>
      </c>
      <c r="C31" s="8">
        <v>3</v>
      </c>
      <c r="D31" s="8">
        <v>9</v>
      </c>
      <c r="E31" s="22" t="s">
        <v>191</v>
      </c>
      <c r="F31" s="8" t="s">
        <v>18</v>
      </c>
      <c r="G31" s="40" t="s">
        <v>97</v>
      </c>
      <c r="H31" s="41" t="s">
        <v>181</v>
      </c>
      <c r="I31" s="16">
        <v>0.5051851851821993</v>
      </c>
      <c r="J31" s="16">
        <v>0.08851851851553266</v>
      </c>
      <c r="K31" s="42">
        <v>0.00033564814657438546</v>
      </c>
      <c r="L31" s="43">
        <v>16.94560669513227</v>
      </c>
    </row>
    <row r="32" spans="1:12" ht="12.75">
      <c r="A32" s="8">
        <v>16</v>
      </c>
      <c r="B32" s="8">
        <v>4</v>
      </c>
      <c r="C32" s="8">
        <v>2</v>
      </c>
      <c r="D32" s="8">
        <v>69</v>
      </c>
      <c r="E32" s="22" t="s">
        <v>250</v>
      </c>
      <c r="F32" s="8" t="s">
        <v>18</v>
      </c>
      <c r="G32" s="40" t="s">
        <v>94</v>
      </c>
      <c r="H32" s="41" t="s">
        <v>177</v>
      </c>
      <c r="I32" s="16">
        <v>0.5052199074052623</v>
      </c>
      <c r="J32" s="16">
        <v>0.08855324073859566</v>
      </c>
      <c r="K32" s="42">
        <v>0.000370370369637385</v>
      </c>
      <c r="L32" s="43">
        <v>16.938962227570173</v>
      </c>
    </row>
    <row r="33" spans="1:12" ht="12.75">
      <c r="A33" s="8">
        <v>19</v>
      </c>
      <c r="B33" s="8">
        <v>5</v>
      </c>
      <c r="C33" s="8">
        <v>1</v>
      </c>
      <c r="D33" s="8">
        <v>8</v>
      </c>
      <c r="E33" s="22" t="s">
        <v>190</v>
      </c>
      <c r="F33" s="8" t="s">
        <v>18</v>
      </c>
      <c r="G33" s="40" t="s">
        <v>97</v>
      </c>
      <c r="H33" s="41" t="s">
        <v>181</v>
      </c>
      <c r="I33" s="16">
        <v>0.5052893518513883</v>
      </c>
      <c r="J33" s="16">
        <v>0.08862268518472166</v>
      </c>
      <c r="K33" s="42">
        <v>0.0004398148157633841</v>
      </c>
      <c r="L33" s="43">
        <v>16.925688912195096</v>
      </c>
    </row>
    <row r="34" spans="1:12" ht="12.75">
      <c r="A34" s="8">
        <v>20</v>
      </c>
      <c r="B34" s="8">
        <v>6</v>
      </c>
      <c r="C34" s="8">
        <v>0</v>
      </c>
      <c r="D34" s="8">
        <v>82</v>
      </c>
      <c r="E34" s="22" t="s">
        <v>264</v>
      </c>
      <c r="F34" s="8" t="s">
        <v>18</v>
      </c>
      <c r="G34" s="40" t="s">
        <v>265</v>
      </c>
      <c r="H34" s="41" t="s">
        <v>181</v>
      </c>
      <c r="I34" s="16">
        <v>0.5053124999976717</v>
      </c>
      <c r="J34" s="16">
        <v>0.08864583333100501</v>
      </c>
      <c r="K34" s="42">
        <v>0.00046296296204673126</v>
      </c>
      <c r="L34" s="43">
        <v>16.921269095626585</v>
      </c>
    </row>
    <row r="35" spans="1:12" ht="12.75">
      <c r="A35" s="8">
        <v>28</v>
      </c>
      <c r="B35" s="8">
        <v>7</v>
      </c>
      <c r="C35" s="8">
        <v>0</v>
      </c>
      <c r="D35" s="8">
        <v>88</v>
      </c>
      <c r="E35" s="22" t="s">
        <v>271</v>
      </c>
      <c r="F35" s="8" t="s">
        <v>18</v>
      </c>
      <c r="G35" s="40" t="s">
        <v>100</v>
      </c>
      <c r="H35" s="41" t="s">
        <v>186</v>
      </c>
      <c r="I35" s="16">
        <v>0.5054861111129867</v>
      </c>
      <c r="J35" s="16">
        <v>0.08881944444632</v>
      </c>
      <c r="K35" s="42">
        <v>0.000636574077361729</v>
      </c>
      <c r="L35" s="43">
        <v>16.888193901128915</v>
      </c>
    </row>
    <row r="36" spans="1:12" ht="12.75">
      <c r="A36" s="8">
        <v>29</v>
      </c>
      <c r="B36" s="8">
        <v>8</v>
      </c>
      <c r="C36" s="8">
        <v>0</v>
      </c>
      <c r="D36" s="8">
        <v>102</v>
      </c>
      <c r="E36" s="22" t="s">
        <v>286</v>
      </c>
      <c r="F36" s="8" t="s">
        <v>18</v>
      </c>
      <c r="G36" s="40" t="s">
        <v>96</v>
      </c>
      <c r="H36" s="41" t="s">
        <v>186</v>
      </c>
      <c r="I36" s="16">
        <v>0.50550925925927</v>
      </c>
      <c r="J36" s="16">
        <v>0.08884259259260335</v>
      </c>
      <c r="K36" s="42">
        <v>0.0006597222236450762</v>
      </c>
      <c r="L36" s="43">
        <v>16.883793642520104</v>
      </c>
    </row>
    <row r="37" spans="1:12" ht="12.75">
      <c r="A37" s="8">
        <v>30</v>
      </c>
      <c r="B37" s="8">
        <v>9</v>
      </c>
      <c r="C37" s="8">
        <v>0</v>
      </c>
      <c r="D37" s="8">
        <v>26</v>
      </c>
      <c r="E37" s="22" t="s">
        <v>214</v>
      </c>
      <c r="F37" s="8" t="s">
        <v>18</v>
      </c>
      <c r="G37" s="40" t="s">
        <v>96</v>
      </c>
      <c r="H37" s="41" t="s">
        <v>186</v>
      </c>
      <c r="I37" s="16">
        <v>0.5055324074055534</v>
      </c>
      <c r="J37" s="16">
        <v>0.0888657407388867</v>
      </c>
      <c r="K37" s="42">
        <v>0.0006828703699284233</v>
      </c>
      <c r="L37" s="43">
        <v>16.879395676309443</v>
      </c>
    </row>
    <row r="38" spans="1:12" ht="12.75">
      <c r="A38" s="8">
        <v>31</v>
      </c>
      <c r="B38" s="8">
        <v>10</v>
      </c>
      <c r="C38" s="8">
        <v>0</v>
      </c>
      <c r="D38" s="8">
        <v>13</v>
      </c>
      <c r="E38" s="22" t="s">
        <v>196</v>
      </c>
      <c r="F38" s="8" t="s">
        <v>18</v>
      </c>
      <c r="G38" s="40" t="s">
        <v>96</v>
      </c>
      <c r="H38" s="41" t="s">
        <v>186</v>
      </c>
      <c r="I38" s="16">
        <v>0.5055555555591127</v>
      </c>
      <c r="J38" s="16">
        <v>0.088888888892446</v>
      </c>
      <c r="K38" s="42">
        <v>0.0007060185234877281</v>
      </c>
      <c r="L38" s="43">
        <v>16.874999999324704</v>
      </c>
    </row>
    <row r="39" spans="1:12" ht="12.75">
      <c r="A39" s="8">
        <v>32</v>
      </c>
      <c r="B39" s="8">
        <v>11</v>
      </c>
      <c r="C39" s="8">
        <v>0</v>
      </c>
      <c r="D39" s="8">
        <v>25</v>
      </c>
      <c r="E39" s="22" t="s">
        <v>213</v>
      </c>
      <c r="F39" s="8" t="s">
        <v>18</v>
      </c>
      <c r="G39" s="40" t="s">
        <v>98</v>
      </c>
      <c r="H39" s="41" t="s">
        <v>186</v>
      </c>
      <c r="I39" s="16">
        <v>0.505578703705396</v>
      </c>
      <c r="J39" s="16">
        <v>0.08891203703872935</v>
      </c>
      <c r="K39" s="42">
        <v>0.0007291666697710752</v>
      </c>
      <c r="L39" s="43">
        <v>16.870606612540126</v>
      </c>
    </row>
    <row r="40" spans="1:12" ht="12.75">
      <c r="A40" s="8">
        <v>35</v>
      </c>
      <c r="B40" s="8">
        <v>12</v>
      </c>
      <c r="C40" s="8">
        <v>0</v>
      </c>
      <c r="D40" s="8">
        <v>74</v>
      </c>
      <c r="E40" s="22" t="s">
        <v>256</v>
      </c>
      <c r="F40" s="8" t="s">
        <v>18</v>
      </c>
      <c r="G40" s="40" t="s">
        <v>254</v>
      </c>
      <c r="H40" s="41" t="s">
        <v>179</v>
      </c>
      <c r="I40" s="16">
        <v>0.5056597222210257</v>
      </c>
      <c r="J40" s="16">
        <v>0.08899305555435905</v>
      </c>
      <c r="K40" s="42">
        <v>0.0008101851854007691</v>
      </c>
      <c r="L40" s="43">
        <v>16.85524775676193</v>
      </c>
    </row>
    <row r="41" spans="1:12" ht="12.75">
      <c r="A41" s="8">
        <v>37</v>
      </c>
      <c r="B41" s="8">
        <v>13</v>
      </c>
      <c r="C41" s="8">
        <v>0</v>
      </c>
      <c r="D41" s="8">
        <v>17</v>
      </c>
      <c r="E41" s="22" t="s">
        <v>203</v>
      </c>
      <c r="F41" s="8" t="s">
        <v>18</v>
      </c>
      <c r="G41" s="40" t="s">
        <v>108</v>
      </c>
      <c r="H41" s="41" t="s">
        <v>177</v>
      </c>
      <c r="I41" s="16">
        <v>0.5057523148134351</v>
      </c>
      <c r="J41" s="16">
        <v>0.08908564814676839</v>
      </c>
      <c r="K41" s="42">
        <v>0.0009027777778101154</v>
      </c>
      <c r="L41" s="43">
        <v>16.837728985579737</v>
      </c>
    </row>
    <row r="42" spans="1:12" ht="12.75">
      <c r="A42" s="8">
        <v>44</v>
      </c>
      <c r="B42" s="8">
        <v>14</v>
      </c>
      <c r="C42" s="8">
        <v>0</v>
      </c>
      <c r="D42" s="8">
        <v>18</v>
      </c>
      <c r="E42" s="22" t="s">
        <v>205</v>
      </c>
      <c r="F42" s="8" t="s">
        <v>18</v>
      </c>
      <c r="G42" s="40" t="s">
        <v>100</v>
      </c>
      <c r="H42" s="41" t="s">
        <v>186</v>
      </c>
      <c r="I42" s="16">
        <v>0.5059259259287501</v>
      </c>
      <c r="J42" s="16">
        <v>0.08925925926208339</v>
      </c>
      <c r="K42" s="42">
        <v>0.001076388893125113</v>
      </c>
      <c r="L42" s="43">
        <v>16.80497925258033</v>
      </c>
    </row>
    <row r="43" spans="1:12" ht="12.75">
      <c r="A43" s="8">
        <v>45</v>
      </c>
      <c r="B43" s="8">
        <v>15</v>
      </c>
      <c r="C43" s="8">
        <v>0</v>
      </c>
      <c r="D43" s="8">
        <v>4</v>
      </c>
      <c r="E43" s="22" t="s">
        <v>182</v>
      </c>
      <c r="F43" s="8" t="s">
        <v>18</v>
      </c>
      <c r="G43" s="40" t="s">
        <v>164</v>
      </c>
      <c r="H43" s="41" t="s">
        <v>177</v>
      </c>
      <c r="I43" s="16">
        <v>0.5059490740750334</v>
      </c>
      <c r="J43" s="16">
        <v>0.08928240740836674</v>
      </c>
      <c r="K43" s="42">
        <v>0.0010995370394084603</v>
      </c>
      <c r="L43" s="43">
        <v>16.800622245087823</v>
      </c>
    </row>
    <row r="44" spans="1:12" ht="12.75">
      <c r="A44" s="8">
        <v>49</v>
      </c>
      <c r="B44" s="8">
        <v>16</v>
      </c>
      <c r="C44" s="8">
        <v>0</v>
      </c>
      <c r="D44" s="8">
        <v>80</v>
      </c>
      <c r="E44" s="22" t="s">
        <v>262</v>
      </c>
      <c r="F44" s="8" t="s">
        <v>18</v>
      </c>
      <c r="G44" s="40" t="s">
        <v>158</v>
      </c>
      <c r="H44" s="41" t="s">
        <v>181</v>
      </c>
      <c r="I44" s="16">
        <v>0.5060532407442224</v>
      </c>
      <c r="J44" s="16">
        <v>0.08938657407755574</v>
      </c>
      <c r="K44" s="42">
        <v>0.001203703708597459</v>
      </c>
      <c r="L44" s="43">
        <v>16.781043635239154</v>
      </c>
    </row>
    <row r="45" spans="1:12" ht="12.75">
      <c r="A45" s="8">
        <v>53</v>
      </c>
      <c r="B45" s="8">
        <v>17</v>
      </c>
      <c r="C45" s="8">
        <v>0</v>
      </c>
      <c r="D45" s="8">
        <v>42</v>
      </c>
      <c r="E45" s="22" t="s">
        <v>219</v>
      </c>
      <c r="F45" s="8" t="s">
        <v>18</v>
      </c>
      <c r="G45" s="40" t="s">
        <v>101</v>
      </c>
      <c r="H45" s="41" t="s">
        <v>181</v>
      </c>
      <c r="I45" s="16">
        <v>0.5061574074061355</v>
      </c>
      <c r="J45" s="16">
        <v>0.08949074073946878</v>
      </c>
      <c r="K45" s="42">
        <v>0.0013078703705105</v>
      </c>
      <c r="L45" s="43">
        <v>16.76151060551501</v>
      </c>
    </row>
    <row r="46" spans="1:12" ht="12.75">
      <c r="A46" s="8">
        <v>58</v>
      </c>
      <c r="B46" s="8">
        <v>18</v>
      </c>
      <c r="C46" s="8">
        <v>0</v>
      </c>
      <c r="D46" s="8">
        <v>92</v>
      </c>
      <c r="E46" s="22" t="s">
        <v>276</v>
      </c>
      <c r="F46" s="8" t="s">
        <v>18</v>
      </c>
      <c r="G46" s="40" t="s">
        <v>112</v>
      </c>
      <c r="H46" s="41" t="s">
        <v>181</v>
      </c>
      <c r="I46" s="16">
        <v>0.5062962962983875</v>
      </c>
      <c r="J46" s="16">
        <v>0.08962962963172078</v>
      </c>
      <c r="K46" s="42">
        <v>0.0014467592627624981</v>
      </c>
      <c r="L46" s="43">
        <v>16.735537189692188</v>
      </c>
    </row>
    <row r="47" spans="1:12" ht="12.75">
      <c r="A47" s="8">
        <v>59</v>
      </c>
      <c r="B47" s="8">
        <v>19</v>
      </c>
      <c r="C47" s="8">
        <v>0</v>
      </c>
      <c r="D47" s="8">
        <v>58</v>
      </c>
      <c r="E47" s="22" t="s">
        <v>237</v>
      </c>
      <c r="F47" s="8" t="s">
        <v>18</v>
      </c>
      <c r="G47" s="40" t="s">
        <v>129</v>
      </c>
      <c r="H47" s="41" t="s">
        <v>177</v>
      </c>
      <c r="I47" s="16">
        <v>0.5063310185214505</v>
      </c>
      <c r="J47" s="16">
        <v>0.08966435185478377</v>
      </c>
      <c r="K47" s="42">
        <v>0.0014814814858254977</v>
      </c>
      <c r="L47" s="43">
        <v>16.729056408385468</v>
      </c>
    </row>
    <row r="48" spans="1:12" ht="12.75">
      <c r="A48" s="8">
        <v>61</v>
      </c>
      <c r="B48" s="8">
        <v>20</v>
      </c>
      <c r="C48" s="8">
        <v>0</v>
      </c>
      <c r="D48" s="8">
        <v>21</v>
      </c>
      <c r="E48" s="22" t="s">
        <v>208</v>
      </c>
      <c r="F48" s="8" t="s">
        <v>18</v>
      </c>
      <c r="G48" s="40" t="s">
        <v>159</v>
      </c>
      <c r="H48" s="41" t="s">
        <v>209</v>
      </c>
      <c r="I48" s="16">
        <v>0.5064004629603005</v>
      </c>
      <c r="J48" s="16">
        <v>0.08973379629363382</v>
      </c>
      <c r="K48" s="42">
        <v>0.0015509259246755391</v>
      </c>
      <c r="L48" s="43">
        <v>16.71610989344065</v>
      </c>
    </row>
    <row r="49" spans="1:12" ht="12.75">
      <c r="A49" s="8">
        <v>63</v>
      </c>
      <c r="B49" s="8">
        <v>21</v>
      </c>
      <c r="C49" s="8">
        <v>0</v>
      </c>
      <c r="D49" s="8">
        <v>16</v>
      </c>
      <c r="E49" s="22" t="s">
        <v>202</v>
      </c>
      <c r="F49" s="8" t="s">
        <v>18</v>
      </c>
      <c r="G49" s="40" t="s">
        <v>167</v>
      </c>
      <c r="H49" s="41" t="s">
        <v>181</v>
      </c>
      <c r="I49" s="16">
        <v>0.5064351851833635</v>
      </c>
      <c r="J49" s="16">
        <v>0.08976851851669682</v>
      </c>
      <c r="K49" s="42">
        <v>0.0015856481477385387</v>
      </c>
      <c r="L49" s="43">
        <v>16.709644146806344</v>
      </c>
    </row>
    <row r="50" spans="1:12" ht="12.75">
      <c r="A50" s="8">
        <v>65</v>
      </c>
      <c r="B50" s="8">
        <v>22</v>
      </c>
      <c r="C50" s="8">
        <v>0</v>
      </c>
      <c r="D50" s="8">
        <v>72</v>
      </c>
      <c r="E50" s="22" t="s">
        <v>253</v>
      </c>
      <c r="F50" s="8" t="s">
        <v>18</v>
      </c>
      <c r="G50" s="40" t="s">
        <v>254</v>
      </c>
      <c r="H50" s="41" t="s">
        <v>179</v>
      </c>
      <c r="I50" s="16">
        <v>0.5064814814832062</v>
      </c>
      <c r="J50" s="16">
        <v>0.08981481481653947</v>
      </c>
      <c r="K50" s="42">
        <v>0.0016319444475811906</v>
      </c>
      <c r="L50" s="43">
        <v>16.701030927514353</v>
      </c>
    </row>
    <row r="51" spans="1:12" ht="12.75">
      <c r="A51" s="8">
        <v>68</v>
      </c>
      <c r="B51" s="8">
        <v>23</v>
      </c>
      <c r="C51" s="8">
        <v>0</v>
      </c>
      <c r="D51" s="8">
        <v>5</v>
      </c>
      <c r="E51" s="22" t="s">
        <v>183</v>
      </c>
      <c r="F51" s="8" t="s">
        <v>18</v>
      </c>
      <c r="G51" s="40" t="s">
        <v>117</v>
      </c>
      <c r="H51" s="41" t="s">
        <v>177</v>
      </c>
      <c r="I51" s="16">
        <v>0.5105787037027767</v>
      </c>
      <c r="J51" s="16">
        <v>0.09391203703611001</v>
      </c>
      <c r="K51" s="42">
        <v>0.0057291666671517305</v>
      </c>
      <c r="L51" s="43">
        <v>15.972393394291263</v>
      </c>
    </row>
    <row r="52" spans="1:12" ht="12.75">
      <c r="A52" s="8">
        <v>70</v>
      </c>
      <c r="B52" s="8">
        <v>24</v>
      </c>
      <c r="C52" s="8">
        <v>0</v>
      </c>
      <c r="D52" s="8">
        <v>15</v>
      </c>
      <c r="E52" s="22" t="s">
        <v>199</v>
      </c>
      <c r="F52" s="8" t="s">
        <v>18</v>
      </c>
      <c r="G52" s="40" t="s">
        <v>132</v>
      </c>
      <c r="H52" s="41" t="s">
        <v>177</v>
      </c>
      <c r="I52" s="16">
        <v>0.5106250000026193</v>
      </c>
      <c r="J52" s="16">
        <v>0.09395833333595266</v>
      </c>
      <c r="K52" s="42">
        <v>0.0057754629669943824</v>
      </c>
      <c r="L52" s="43">
        <v>15.9645232811514</v>
      </c>
    </row>
    <row r="53" spans="1:12" ht="12.75">
      <c r="A53" s="8">
        <v>71</v>
      </c>
      <c r="B53" s="8">
        <v>25</v>
      </c>
      <c r="C53" s="8">
        <v>0</v>
      </c>
      <c r="D53" s="8">
        <v>94</v>
      </c>
      <c r="E53" s="22" t="s">
        <v>278</v>
      </c>
      <c r="F53" s="8" t="s">
        <v>18</v>
      </c>
      <c r="G53" s="40" t="s">
        <v>95</v>
      </c>
      <c r="H53" s="41" t="s">
        <v>177</v>
      </c>
      <c r="I53" s="16">
        <v>0.5106597222256823</v>
      </c>
      <c r="J53" s="16">
        <v>0.09399305555901566</v>
      </c>
      <c r="K53" s="42">
        <v>0.005810185190057382</v>
      </c>
      <c r="L53" s="43">
        <v>15.958625784414373</v>
      </c>
    </row>
    <row r="54" spans="1:12" ht="12.75">
      <c r="A54" s="8">
        <v>4</v>
      </c>
      <c r="B54" s="8">
        <v>1</v>
      </c>
      <c r="C54" s="8">
        <v>5</v>
      </c>
      <c r="D54" s="8">
        <v>19</v>
      </c>
      <c r="E54" s="22" t="s">
        <v>206</v>
      </c>
      <c r="F54" s="8" t="s">
        <v>19</v>
      </c>
      <c r="G54" s="40" t="s">
        <v>102</v>
      </c>
      <c r="H54" s="41" t="s">
        <v>181</v>
      </c>
      <c r="I54" s="16">
        <v>0.504918981481751</v>
      </c>
      <c r="J54" s="16">
        <v>0.08825231481508428</v>
      </c>
      <c r="K54" s="42">
        <v>6.944444612599909E-05</v>
      </c>
      <c r="L54" s="43">
        <v>16.996721311423514</v>
      </c>
    </row>
    <row r="55" spans="1:12" ht="12.75">
      <c r="A55" s="8">
        <v>7</v>
      </c>
      <c r="B55" s="8">
        <v>2</v>
      </c>
      <c r="C55" s="8">
        <v>4</v>
      </c>
      <c r="D55" s="8">
        <v>48</v>
      </c>
      <c r="E55" s="22" t="s">
        <v>225</v>
      </c>
      <c r="F55" s="8" t="s">
        <v>19</v>
      </c>
      <c r="G55" s="40" t="s">
        <v>101</v>
      </c>
      <c r="H55" s="41" t="s">
        <v>181</v>
      </c>
      <c r="I55" s="16">
        <v>0.504988425927877</v>
      </c>
      <c r="J55" s="16">
        <v>0.08832175926121028</v>
      </c>
      <c r="K55" s="42">
        <v>0.00013888889225199819</v>
      </c>
      <c r="L55" s="43">
        <v>16.98335735776925</v>
      </c>
    </row>
    <row r="56" spans="1:12" ht="12.75">
      <c r="A56" s="8">
        <v>8</v>
      </c>
      <c r="B56" s="8">
        <v>3</v>
      </c>
      <c r="C56" s="8">
        <v>3</v>
      </c>
      <c r="D56" s="8">
        <v>70</v>
      </c>
      <c r="E56" s="22" t="s">
        <v>251</v>
      </c>
      <c r="F56" s="8" t="s">
        <v>19</v>
      </c>
      <c r="G56" s="40" t="s">
        <v>163</v>
      </c>
      <c r="H56" s="41" t="s">
        <v>177</v>
      </c>
      <c r="I56" s="16">
        <v>0.5050115740741603</v>
      </c>
      <c r="J56" s="16">
        <v>0.08834490740749362</v>
      </c>
      <c r="K56" s="42">
        <v>0.00016203703853534535</v>
      </c>
      <c r="L56" s="43">
        <v>16.97890737585137</v>
      </c>
    </row>
    <row r="57" spans="1:12" ht="12.75">
      <c r="A57" s="8">
        <v>13</v>
      </c>
      <c r="B57" s="8">
        <v>4</v>
      </c>
      <c r="C57" s="8">
        <v>2</v>
      </c>
      <c r="D57" s="8">
        <v>103</v>
      </c>
      <c r="E57" s="22" t="s">
        <v>287</v>
      </c>
      <c r="F57" s="8" t="s">
        <v>19</v>
      </c>
      <c r="G57" s="40" t="s">
        <v>112</v>
      </c>
      <c r="H57" s="41" t="s">
        <v>181</v>
      </c>
      <c r="I57" s="16">
        <v>0.5051388888896327</v>
      </c>
      <c r="J57" s="16">
        <v>0.08847222222296597</v>
      </c>
      <c r="K57" s="42">
        <v>0.00028935185400769114</v>
      </c>
      <c r="L57" s="43">
        <v>16.95447409718871</v>
      </c>
    </row>
    <row r="58" spans="1:12" ht="12.75">
      <c r="A58" s="8">
        <v>22</v>
      </c>
      <c r="B58" s="8">
        <v>5</v>
      </c>
      <c r="C58" s="8">
        <v>1</v>
      </c>
      <c r="D58" s="8">
        <v>10</v>
      </c>
      <c r="E58" s="22" t="s">
        <v>192</v>
      </c>
      <c r="F58" s="8" t="s">
        <v>19</v>
      </c>
      <c r="G58" s="40" t="s">
        <v>113</v>
      </c>
      <c r="H58" s="41" t="s">
        <v>177</v>
      </c>
      <c r="I58" s="16">
        <v>0.505370370367018</v>
      </c>
      <c r="J58" s="16">
        <v>0.08870370370035136</v>
      </c>
      <c r="K58" s="42">
        <v>0.000520833331393078</v>
      </c>
      <c r="L58" s="43">
        <v>16.91022964573303</v>
      </c>
    </row>
    <row r="59" spans="1:12" ht="12.75">
      <c r="A59" s="8">
        <v>40</v>
      </c>
      <c r="B59" s="8">
        <v>6</v>
      </c>
      <c r="C59" s="8">
        <v>0</v>
      </c>
      <c r="D59" s="8">
        <v>101</v>
      </c>
      <c r="E59" s="22" t="s">
        <v>285</v>
      </c>
      <c r="F59" s="8" t="s">
        <v>19</v>
      </c>
      <c r="G59" s="40" t="s">
        <v>95</v>
      </c>
      <c r="H59" s="41" t="s">
        <v>177</v>
      </c>
      <c r="I59" s="16">
        <v>0.5058217592595611</v>
      </c>
      <c r="J59" s="16">
        <v>0.08915509259289439</v>
      </c>
      <c r="K59" s="42">
        <v>0.0009722222239361145</v>
      </c>
      <c r="L59" s="43">
        <v>16.824613786779345</v>
      </c>
    </row>
    <row r="60" spans="1:12" ht="12.75">
      <c r="A60" s="8">
        <v>42</v>
      </c>
      <c r="B60" s="8">
        <v>7</v>
      </c>
      <c r="C60" s="8">
        <v>0</v>
      </c>
      <c r="D60" s="8">
        <v>105</v>
      </c>
      <c r="E60" s="22" t="s">
        <v>289</v>
      </c>
      <c r="F60" s="8" t="s">
        <v>19</v>
      </c>
      <c r="G60" s="40" t="s">
        <v>112</v>
      </c>
      <c r="H60" s="41" t="s">
        <v>181</v>
      </c>
      <c r="I60" s="16">
        <v>0.5058796296289074</v>
      </c>
      <c r="J60" s="16">
        <v>0.08921296296224074</v>
      </c>
      <c r="K60" s="42">
        <v>0.0010300925932824612</v>
      </c>
      <c r="L60" s="43">
        <v>16.813700052030253</v>
      </c>
    </row>
    <row r="61" spans="1:12" ht="12.75">
      <c r="A61" s="8">
        <v>46</v>
      </c>
      <c r="B61" s="8">
        <v>8</v>
      </c>
      <c r="C61" s="8">
        <v>0</v>
      </c>
      <c r="D61" s="8">
        <v>84</v>
      </c>
      <c r="E61" s="22" t="s">
        <v>267</v>
      </c>
      <c r="F61" s="8" t="s">
        <v>19</v>
      </c>
      <c r="G61" s="40" t="s">
        <v>164</v>
      </c>
      <c r="H61" s="41" t="s">
        <v>177</v>
      </c>
      <c r="I61" s="16">
        <v>0.5059722222213168</v>
      </c>
      <c r="J61" s="16">
        <v>0.08930555555465008</v>
      </c>
      <c r="K61" s="42">
        <v>0.0011226851856918074</v>
      </c>
      <c r="L61" s="43">
        <v>16.796267496282272</v>
      </c>
    </row>
    <row r="62" spans="1:12" ht="12.75">
      <c r="A62" s="8">
        <v>47</v>
      </c>
      <c r="B62" s="8">
        <v>9</v>
      </c>
      <c r="C62" s="8">
        <v>0</v>
      </c>
      <c r="D62" s="8">
        <v>53</v>
      </c>
      <c r="E62" s="22" t="s">
        <v>230</v>
      </c>
      <c r="F62" s="8" t="s">
        <v>19</v>
      </c>
      <c r="G62" s="40" t="s">
        <v>231</v>
      </c>
      <c r="H62" s="41" t="s">
        <v>177</v>
      </c>
      <c r="I62" s="16">
        <v>0.5059953703676001</v>
      </c>
      <c r="J62" s="16">
        <v>0.08932870370093343</v>
      </c>
      <c r="K62" s="42">
        <v>0.0011458333319751546</v>
      </c>
      <c r="L62" s="43">
        <v>16.79191500440777</v>
      </c>
    </row>
    <row r="63" spans="1:12" ht="12.75">
      <c r="A63" s="8">
        <v>48</v>
      </c>
      <c r="B63" s="8">
        <v>10</v>
      </c>
      <c r="C63" s="8">
        <v>0</v>
      </c>
      <c r="D63" s="8">
        <v>43</v>
      </c>
      <c r="E63" s="22" t="s">
        <v>220</v>
      </c>
      <c r="F63" s="8" t="s">
        <v>19</v>
      </c>
      <c r="G63" s="40" t="s">
        <v>164</v>
      </c>
      <c r="H63" s="41" t="s">
        <v>177</v>
      </c>
      <c r="I63" s="16">
        <v>0.5060300925906631</v>
      </c>
      <c r="J63" s="16">
        <v>0.08936342592399643</v>
      </c>
      <c r="K63" s="42">
        <v>0.0011805555550381541</v>
      </c>
      <c r="L63" s="43">
        <v>16.78539049382182</v>
      </c>
    </row>
    <row r="64" spans="1:12" ht="12.75">
      <c r="A64" s="8">
        <v>51</v>
      </c>
      <c r="B64" s="8">
        <v>11</v>
      </c>
      <c r="C64" s="8">
        <v>0</v>
      </c>
      <c r="D64" s="8">
        <v>54</v>
      </c>
      <c r="E64" s="22" t="s">
        <v>232</v>
      </c>
      <c r="F64" s="8" t="s">
        <v>19</v>
      </c>
      <c r="G64" s="40" t="s">
        <v>233</v>
      </c>
      <c r="H64" s="41" t="s">
        <v>179</v>
      </c>
      <c r="I64" s="16">
        <v>0.5060995370367891</v>
      </c>
      <c r="J64" s="16">
        <v>0.08943287037012243</v>
      </c>
      <c r="K64" s="42">
        <v>0.0012500000011641532</v>
      </c>
      <c r="L64" s="43">
        <v>16.772356671458432</v>
      </c>
    </row>
    <row r="65" spans="1:12" ht="12.75">
      <c r="A65" s="8">
        <v>52</v>
      </c>
      <c r="B65" s="8">
        <v>12</v>
      </c>
      <c r="C65" s="8">
        <v>0</v>
      </c>
      <c r="D65" s="8">
        <v>59</v>
      </c>
      <c r="E65" s="22" t="s">
        <v>239</v>
      </c>
      <c r="F65" s="8" t="s">
        <v>19</v>
      </c>
      <c r="G65" s="40" t="s">
        <v>129</v>
      </c>
      <c r="H65" s="41" t="s">
        <v>177</v>
      </c>
      <c r="I65" s="16">
        <v>0.5061342592598521</v>
      </c>
      <c r="J65" s="16">
        <v>0.08946759259318543</v>
      </c>
      <c r="K65" s="42">
        <v>0.0012847222242271528</v>
      </c>
      <c r="L65" s="43">
        <v>16.76584734788373</v>
      </c>
    </row>
    <row r="66" spans="1:12" ht="12.75">
      <c r="A66" s="8">
        <v>54</v>
      </c>
      <c r="B66" s="8">
        <v>13</v>
      </c>
      <c r="C66" s="8">
        <v>0</v>
      </c>
      <c r="D66" s="8">
        <v>87</v>
      </c>
      <c r="E66" s="22" t="s">
        <v>270</v>
      </c>
      <c r="F66" s="8" t="s">
        <v>19</v>
      </c>
      <c r="G66" s="40" t="s">
        <v>167</v>
      </c>
      <c r="H66" s="41" t="s">
        <v>181</v>
      </c>
      <c r="I66" s="16">
        <v>0.5061805555524188</v>
      </c>
      <c r="J66" s="16">
        <v>0.08951388888575212</v>
      </c>
      <c r="K66" s="42">
        <v>0.001331018516793847</v>
      </c>
      <c r="L66" s="43">
        <v>16.757176106095354</v>
      </c>
    </row>
    <row r="67" spans="1:12" ht="12.75">
      <c r="A67" s="8">
        <v>55</v>
      </c>
      <c r="B67" s="8">
        <v>14</v>
      </c>
      <c r="C67" s="8">
        <v>0</v>
      </c>
      <c r="D67" s="8">
        <v>78</v>
      </c>
      <c r="E67" s="22" t="s">
        <v>260</v>
      </c>
      <c r="F67" s="8" t="s">
        <v>19</v>
      </c>
      <c r="G67" s="40" t="s">
        <v>254</v>
      </c>
      <c r="H67" s="41" t="s">
        <v>179</v>
      </c>
      <c r="I67" s="16">
        <v>0.5062037037059781</v>
      </c>
      <c r="J67" s="16">
        <v>0.08953703703931143</v>
      </c>
      <c r="K67" s="42">
        <v>0.0013541666703531519</v>
      </c>
      <c r="L67" s="43">
        <v>16.752843846523778</v>
      </c>
    </row>
    <row r="68" spans="1:12" ht="12.75">
      <c r="A68" s="8">
        <v>62</v>
      </c>
      <c r="B68" s="8">
        <v>15</v>
      </c>
      <c r="C68" s="8">
        <v>0</v>
      </c>
      <c r="D68" s="8">
        <v>1</v>
      </c>
      <c r="E68" s="22" t="s">
        <v>176</v>
      </c>
      <c r="F68" s="8" t="s">
        <v>19</v>
      </c>
      <c r="G68" s="40" t="s">
        <v>127</v>
      </c>
      <c r="H68" s="41" t="s">
        <v>177</v>
      </c>
      <c r="I68" s="16">
        <v>0.5064120370370802</v>
      </c>
      <c r="J68" s="16">
        <v>0.08974537037041347</v>
      </c>
      <c r="K68" s="42">
        <v>0.0015625000014551915</v>
      </c>
      <c r="L68" s="43">
        <v>16.71395408820451</v>
      </c>
    </row>
    <row r="69" spans="1:12" ht="12.75">
      <c r="A69" s="8">
        <v>67</v>
      </c>
      <c r="B69" s="8">
        <v>16</v>
      </c>
      <c r="C69" s="8">
        <v>0</v>
      </c>
      <c r="D69" s="8">
        <v>83</v>
      </c>
      <c r="E69" s="22" t="s">
        <v>266</v>
      </c>
      <c r="F69" s="8" t="s">
        <v>19</v>
      </c>
      <c r="G69" s="40" t="s">
        <v>120</v>
      </c>
      <c r="H69" s="41" t="s">
        <v>179</v>
      </c>
      <c r="I69" s="16">
        <v>0.5065277777757728</v>
      </c>
      <c r="J69" s="16">
        <v>0.08986111110910616</v>
      </c>
      <c r="K69" s="42">
        <v>0.001678240740147885</v>
      </c>
      <c r="L69" s="43">
        <v>16.692426584607365</v>
      </c>
    </row>
    <row r="70" spans="1:12" ht="12.75">
      <c r="A70" s="8">
        <v>73</v>
      </c>
      <c r="B70" s="8">
        <v>17</v>
      </c>
      <c r="C70" s="8">
        <v>0</v>
      </c>
      <c r="D70" s="8">
        <v>46</v>
      </c>
      <c r="E70" s="22" t="s">
        <v>223</v>
      </c>
      <c r="F70" s="8" t="s">
        <v>19</v>
      </c>
      <c r="G70" s="40" t="s">
        <v>96</v>
      </c>
      <c r="H70" s="41" t="s">
        <v>186</v>
      </c>
      <c r="I70" s="16">
        <v>0.510706018518249</v>
      </c>
      <c r="J70" s="16">
        <v>0.09403935185158235</v>
      </c>
      <c r="K70" s="42">
        <v>0.005856481482624076</v>
      </c>
      <c r="L70" s="43">
        <v>15.950769230814943</v>
      </c>
    </row>
    <row r="71" spans="1:12" ht="12.75">
      <c r="A71" s="8">
        <v>75</v>
      </c>
      <c r="B71" s="8">
        <v>18</v>
      </c>
      <c r="C71" s="8">
        <v>0</v>
      </c>
      <c r="D71" s="8">
        <v>62</v>
      </c>
      <c r="E71" s="22" t="s">
        <v>242</v>
      </c>
      <c r="F71" s="8" t="s">
        <v>19</v>
      </c>
      <c r="G71" s="40" t="s">
        <v>158</v>
      </c>
      <c r="H71" s="41" t="s">
        <v>181</v>
      </c>
      <c r="I71" s="16">
        <v>0.510775462964375</v>
      </c>
      <c r="J71" s="16">
        <v>0.09410879629770835</v>
      </c>
      <c r="K71" s="42">
        <v>0.005925925928750075</v>
      </c>
      <c r="L71" s="43">
        <v>15.93899889288592</v>
      </c>
    </row>
    <row r="72" spans="1:12" ht="12.75">
      <c r="A72" s="8">
        <v>18</v>
      </c>
      <c r="B72" s="8">
        <v>1</v>
      </c>
      <c r="C72" s="8">
        <v>5</v>
      </c>
      <c r="D72" s="8">
        <v>61</v>
      </c>
      <c r="E72" s="22" t="s">
        <v>241</v>
      </c>
      <c r="F72" s="8" t="s">
        <v>20</v>
      </c>
      <c r="G72" s="40" t="s">
        <v>101</v>
      </c>
      <c r="H72" s="41" t="s">
        <v>181</v>
      </c>
      <c r="I72" s="16">
        <v>0.505266203705105</v>
      </c>
      <c r="J72" s="16">
        <v>0.08859953703843831</v>
      </c>
      <c r="K72" s="42">
        <v>0.00041666666948003694</v>
      </c>
      <c r="L72" s="43">
        <v>16.93011103826914</v>
      </c>
    </row>
    <row r="73" spans="1:12" ht="12.75">
      <c r="A73" s="8">
        <v>21</v>
      </c>
      <c r="B73" s="8">
        <v>2</v>
      </c>
      <c r="C73" s="8">
        <v>4</v>
      </c>
      <c r="D73" s="8">
        <v>24</v>
      </c>
      <c r="E73" s="22" t="s">
        <v>212</v>
      </c>
      <c r="F73" s="8" t="s">
        <v>20</v>
      </c>
      <c r="G73" s="40" t="s">
        <v>102</v>
      </c>
      <c r="H73" s="41" t="s">
        <v>181</v>
      </c>
      <c r="I73" s="16">
        <v>0.505335648151231</v>
      </c>
      <c r="J73" s="16">
        <v>0.08866898148456431</v>
      </c>
      <c r="K73" s="42">
        <v>0.00048611111560603604</v>
      </c>
      <c r="L73" s="43">
        <v>16.916851585366672</v>
      </c>
    </row>
    <row r="74" spans="1:12" ht="12.75">
      <c r="A74" s="8">
        <v>34</v>
      </c>
      <c r="B74" s="8">
        <v>3</v>
      </c>
      <c r="C74" s="8">
        <v>3</v>
      </c>
      <c r="D74" s="8">
        <v>77</v>
      </c>
      <c r="E74" s="22" t="s">
        <v>259</v>
      </c>
      <c r="F74" s="8" t="s">
        <v>20</v>
      </c>
      <c r="G74" s="40" t="s">
        <v>254</v>
      </c>
      <c r="H74" s="41" t="s">
        <v>179</v>
      </c>
      <c r="I74" s="16">
        <v>0.5056365740747424</v>
      </c>
      <c r="J74" s="16">
        <v>0.0889699074080757</v>
      </c>
      <c r="K74" s="42">
        <v>0.000787037039117422</v>
      </c>
      <c r="L74" s="43">
        <v>16.859633146744702</v>
      </c>
    </row>
    <row r="75" spans="1:12" ht="12.75">
      <c r="A75" s="8">
        <v>43</v>
      </c>
      <c r="B75" s="8">
        <v>4</v>
      </c>
      <c r="C75" s="8">
        <v>2</v>
      </c>
      <c r="D75" s="8">
        <v>60</v>
      </c>
      <c r="E75" s="22" t="s">
        <v>240</v>
      </c>
      <c r="F75" s="8" t="s">
        <v>20</v>
      </c>
      <c r="G75" s="40" t="s">
        <v>101</v>
      </c>
      <c r="H75" s="41" t="s">
        <v>181</v>
      </c>
      <c r="I75" s="16">
        <v>0.5059027777751908</v>
      </c>
      <c r="J75" s="16">
        <v>0.08923611110852409</v>
      </c>
      <c r="K75" s="42">
        <v>0.0010532407395658083</v>
      </c>
      <c r="L75" s="43">
        <v>16.809338521888094</v>
      </c>
    </row>
    <row r="76" spans="1:12" ht="12.75">
      <c r="A76" s="8">
        <v>56</v>
      </c>
      <c r="B76" s="8">
        <v>5</v>
      </c>
      <c r="C76" s="8">
        <v>1</v>
      </c>
      <c r="D76" s="8">
        <v>6</v>
      </c>
      <c r="E76" s="22" t="s">
        <v>187</v>
      </c>
      <c r="F76" s="8" t="s">
        <v>20</v>
      </c>
      <c r="G76" s="40" t="s">
        <v>100</v>
      </c>
      <c r="H76" s="41" t="s">
        <v>186</v>
      </c>
      <c r="I76" s="16">
        <v>0.5062384259290411</v>
      </c>
      <c r="J76" s="16">
        <v>0.08957175926237443</v>
      </c>
      <c r="K76" s="42">
        <v>0.0013888888934161514</v>
      </c>
      <c r="L76" s="43">
        <v>16.746349656996085</v>
      </c>
    </row>
    <row r="77" spans="1:12" ht="12.75">
      <c r="A77" s="8">
        <v>72</v>
      </c>
      <c r="B77" s="8">
        <v>6</v>
      </c>
      <c r="C77" s="8">
        <v>0</v>
      </c>
      <c r="D77" s="8">
        <v>90</v>
      </c>
      <c r="E77" s="22" t="s">
        <v>274</v>
      </c>
      <c r="F77" s="8" t="s">
        <v>20</v>
      </c>
      <c r="G77" s="40" t="s">
        <v>167</v>
      </c>
      <c r="H77" s="41" t="s">
        <v>181</v>
      </c>
      <c r="I77" s="16">
        <v>0.5106828703719657</v>
      </c>
      <c r="J77" s="16">
        <v>0.094016203705299</v>
      </c>
      <c r="K77" s="42">
        <v>0.005833333336340729</v>
      </c>
      <c r="L77" s="43">
        <v>15.954696540416213</v>
      </c>
    </row>
    <row r="78" spans="1:12" ht="12.75">
      <c r="A78" s="8">
        <v>78</v>
      </c>
      <c r="B78" s="8">
        <v>1</v>
      </c>
      <c r="C78" s="8">
        <v>5</v>
      </c>
      <c r="D78" s="8">
        <v>31</v>
      </c>
      <c r="E78" s="22" t="s">
        <v>201</v>
      </c>
      <c r="F78" s="8" t="s">
        <v>91</v>
      </c>
      <c r="G78" s="40" t="s">
        <v>166</v>
      </c>
      <c r="H78" s="41" t="s">
        <v>177</v>
      </c>
      <c r="I78" s="16">
        <v>0.5109375000029104</v>
      </c>
      <c r="J78" s="16">
        <v>0.0942708333362437</v>
      </c>
      <c r="K78" s="42">
        <v>0.006087962967285421</v>
      </c>
      <c r="L78" s="43">
        <v>15.911602209453523</v>
      </c>
    </row>
    <row r="79" spans="1:12" ht="12.75">
      <c r="A79" s="8">
        <v>79</v>
      </c>
      <c r="B79" s="8">
        <v>2</v>
      </c>
      <c r="C79" s="8">
        <v>4</v>
      </c>
      <c r="D79" s="8">
        <v>32</v>
      </c>
      <c r="E79" s="22" t="s">
        <v>204</v>
      </c>
      <c r="F79" s="8" t="s">
        <v>91</v>
      </c>
      <c r="G79" s="40" t="s">
        <v>166</v>
      </c>
      <c r="H79" s="41" t="s">
        <v>177</v>
      </c>
      <c r="I79" s="16">
        <v>0.5109606481491937</v>
      </c>
      <c r="J79" s="16">
        <v>0.09429398148252705</v>
      </c>
      <c r="K79" s="42">
        <v>0.006111111113568768</v>
      </c>
      <c r="L79" s="43">
        <v>15.907696084271873</v>
      </c>
    </row>
    <row r="80" spans="1:12" ht="12.75">
      <c r="A80" s="8">
        <v>76</v>
      </c>
      <c r="B80" s="8">
        <v>1</v>
      </c>
      <c r="C80" s="8">
        <v>5</v>
      </c>
      <c r="D80" s="8">
        <v>30</v>
      </c>
      <c r="E80" s="22" t="s">
        <v>200</v>
      </c>
      <c r="F80" s="8" t="s">
        <v>65</v>
      </c>
      <c r="G80" s="40" t="s">
        <v>116</v>
      </c>
      <c r="H80" s="41" t="s">
        <v>181</v>
      </c>
      <c r="I80" s="16">
        <v>0.5109027777798474</v>
      </c>
      <c r="J80" s="16">
        <v>0.0942361111131807</v>
      </c>
      <c r="K80" s="42">
        <v>0.006053240744222421</v>
      </c>
      <c r="L80" s="43">
        <v>15.917464995965826</v>
      </c>
    </row>
    <row r="81" spans="1:12" ht="12.75">
      <c r="A81" s="8">
        <v>81</v>
      </c>
      <c r="B81" s="8">
        <v>2</v>
      </c>
      <c r="C81" s="8">
        <v>4</v>
      </c>
      <c r="D81" s="8">
        <v>33</v>
      </c>
      <c r="E81" s="22" t="s">
        <v>217</v>
      </c>
      <c r="F81" s="8" t="s">
        <v>65</v>
      </c>
      <c r="G81" s="40" t="s">
        <v>218</v>
      </c>
      <c r="H81" s="41" t="s">
        <v>179</v>
      </c>
      <c r="I81" s="16">
        <v>0.5110069444417604</v>
      </c>
      <c r="J81" s="16">
        <v>0.09434027777509374</v>
      </c>
      <c r="K81" s="42">
        <v>0.006157407406135462</v>
      </c>
      <c r="L81" s="43">
        <v>15.899889584552472</v>
      </c>
    </row>
    <row r="82" spans="1:12" ht="12.75">
      <c r="A82" s="8">
        <v>83</v>
      </c>
      <c r="B82" s="8">
        <v>3</v>
      </c>
      <c r="C82" s="8">
        <v>3</v>
      </c>
      <c r="D82" s="8">
        <v>27</v>
      </c>
      <c r="E82" s="22" t="s">
        <v>184</v>
      </c>
      <c r="F82" s="8" t="s">
        <v>65</v>
      </c>
      <c r="G82" s="40" t="s">
        <v>167</v>
      </c>
      <c r="H82" s="41" t="s">
        <v>181</v>
      </c>
      <c r="I82" s="16">
        <v>0.5110532407416031</v>
      </c>
      <c r="J82" s="16">
        <v>0.09438657407493639</v>
      </c>
      <c r="K82" s="42">
        <v>0.006203703705978114</v>
      </c>
      <c r="L82" s="43">
        <v>15.892090741730959</v>
      </c>
    </row>
    <row r="83" spans="1:12" ht="12.75">
      <c r="A83" s="8">
        <v>77</v>
      </c>
      <c r="B83" s="8">
        <v>1</v>
      </c>
      <c r="C83" s="8">
        <v>5</v>
      </c>
      <c r="D83" s="8">
        <v>34</v>
      </c>
      <c r="E83" s="22" t="s">
        <v>238</v>
      </c>
      <c r="F83" s="8" t="s">
        <v>78</v>
      </c>
      <c r="G83" s="40" t="s">
        <v>152</v>
      </c>
      <c r="H83" s="41" t="s">
        <v>181</v>
      </c>
      <c r="I83" s="16">
        <v>0.5109143518493511</v>
      </c>
      <c r="J83" s="16">
        <v>0.0942476851826844</v>
      </c>
      <c r="K83" s="42">
        <v>0.006064814813726116</v>
      </c>
      <c r="L83" s="43">
        <v>15.915510254628373</v>
      </c>
    </row>
    <row r="84" spans="1:12" ht="12.75">
      <c r="A84" s="8">
        <v>80</v>
      </c>
      <c r="B84" s="8">
        <v>2</v>
      </c>
      <c r="C84" s="8">
        <v>4</v>
      </c>
      <c r="D84" s="8">
        <v>28</v>
      </c>
      <c r="E84" s="22" t="s">
        <v>185</v>
      </c>
      <c r="F84" s="8" t="s">
        <v>78</v>
      </c>
      <c r="G84" s="40" t="s">
        <v>100</v>
      </c>
      <c r="H84" s="41" t="s">
        <v>186</v>
      </c>
      <c r="I84" s="16">
        <v>0.5109837962954771</v>
      </c>
      <c r="J84" s="16">
        <v>0.09431712962881039</v>
      </c>
      <c r="K84" s="42">
        <v>0.006134259259852115</v>
      </c>
      <c r="L84" s="43">
        <v>15.90379187644198</v>
      </c>
    </row>
    <row r="85" spans="1:12" ht="12.75">
      <c r="A85" s="8">
        <v>82</v>
      </c>
      <c r="B85" s="8">
        <v>3</v>
      </c>
      <c r="C85" s="8">
        <v>3</v>
      </c>
      <c r="D85" s="8">
        <v>35</v>
      </c>
      <c r="E85" s="22" t="s">
        <v>273</v>
      </c>
      <c r="F85" s="8" t="s">
        <v>78</v>
      </c>
      <c r="G85" s="40" t="s">
        <v>167</v>
      </c>
      <c r="H85" s="41" t="s">
        <v>181</v>
      </c>
      <c r="I85" s="16">
        <v>0.5110300925953197</v>
      </c>
      <c r="J85" s="16">
        <v>0.09436342592865304</v>
      </c>
      <c r="K85" s="42">
        <v>0.006180555559694767</v>
      </c>
      <c r="L85" s="43">
        <v>15.895989205967686</v>
      </c>
    </row>
    <row r="86" spans="1:12" ht="12.75">
      <c r="A86" s="8">
        <v>84</v>
      </c>
      <c r="B86" s="8">
        <v>4</v>
      </c>
      <c r="C86" s="8">
        <v>2</v>
      </c>
      <c r="D86" s="8">
        <v>29</v>
      </c>
      <c r="E86" s="22" t="s">
        <v>198</v>
      </c>
      <c r="F86" s="8" t="s">
        <v>78</v>
      </c>
      <c r="G86" s="40" t="s">
        <v>94</v>
      </c>
      <c r="H86" s="41" t="s">
        <v>177</v>
      </c>
      <c r="I86" s="16">
        <v>0.5110879629646661</v>
      </c>
      <c r="J86" s="16">
        <v>0.09442129629799939</v>
      </c>
      <c r="K86" s="42">
        <v>0.006238425929041114</v>
      </c>
      <c r="L86" s="43">
        <v>15.88624662878921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40"/>
  <sheetViews>
    <sheetView workbookViewId="0" topLeftCell="A1">
      <selection activeCell="A2" sqref="A2"/>
    </sheetView>
  </sheetViews>
  <sheetFormatPr defaultColWidth="9.140625" defaultRowHeight="12.75"/>
  <cols>
    <col min="1" max="1" width="39.140625" style="23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23" t="s">
        <v>29</v>
      </c>
    </row>
    <row r="2" spans="1:8" ht="12.75">
      <c r="A2" s="23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23" t="s">
        <v>63</v>
      </c>
      <c r="B3" s="23" t="s">
        <v>28</v>
      </c>
      <c r="C3" s="23" t="s">
        <v>34</v>
      </c>
      <c r="D3" s="23" t="s">
        <v>17</v>
      </c>
    </row>
    <row r="4" spans="1:4" ht="12.75">
      <c r="A4" s="23" t="s">
        <v>63</v>
      </c>
      <c r="B4" s="23" t="s">
        <v>28</v>
      </c>
      <c r="C4" s="23" t="s">
        <v>32</v>
      </c>
      <c r="D4" s="23" t="s">
        <v>16</v>
      </c>
    </row>
    <row r="5" spans="1:9" ht="12.75">
      <c r="A5" s="23" t="s">
        <v>41</v>
      </c>
      <c r="B5" s="23" t="s">
        <v>28</v>
      </c>
      <c r="C5" s="23" t="s">
        <v>93</v>
      </c>
      <c r="D5" s="23" t="s">
        <v>19</v>
      </c>
      <c r="E5" s="30" t="s">
        <v>58</v>
      </c>
      <c r="I5" s="23">
        <v>1</v>
      </c>
    </row>
    <row r="6" spans="1:9" ht="12.75">
      <c r="A6" s="23" t="s">
        <v>59</v>
      </c>
      <c r="B6" s="23" t="s">
        <v>35</v>
      </c>
      <c r="C6" s="23" t="s">
        <v>175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3" ht="12.75">
      <c r="A7" s="23" t="s">
        <v>63</v>
      </c>
      <c r="B7" s="23" t="s">
        <v>35</v>
      </c>
      <c r="C7" s="23" t="s">
        <v>62</v>
      </c>
    </row>
    <row r="8" spans="1:8" ht="12.75">
      <c r="A8" s="23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23" t="s">
        <v>37</v>
      </c>
      <c r="B16" s="23">
        <v>5</v>
      </c>
    </row>
    <row r="17" spans="1:2" ht="12.75">
      <c r="A17" s="23" t="s">
        <v>38</v>
      </c>
      <c r="B17" s="23">
        <v>900</v>
      </c>
    </row>
    <row r="18" spans="1:2" ht="12.75">
      <c r="A18" s="23" t="s">
        <v>39</v>
      </c>
      <c r="B18" s="23">
        <v>900</v>
      </c>
    </row>
    <row r="19" spans="1:2" ht="12.75">
      <c r="A19" s="23" t="s">
        <v>40</v>
      </c>
      <c r="B19" s="23">
        <v>20</v>
      </c>
    </row>
    <row r="20" spans="1:5" ht="12.75">
      <c r="A20" s="23" t="s">
        <v>45</v>
      </c>
      <c r="B20" s="23">
        <v>1</v>
      </c>
      <c r="E20" s="34" t="s">
        <v>82</v>
      </c>
    </row>
    <row r="21" spans="1:2" ht="12.75">
      <c r="A21" s="23" t="s">
        <v>48</v>
      </c>
      <c r="B21" s="23">
        <v>0</v>
      </c>
    </row>
    <row r="22" spans="1:6" ht="12.75">
      <c r="A22" s="23" t="s">
        <v>88</v>
      </c>
      <c r="B22" s="39"/>
      <c r="E22" s="35" t="s">
        <v>89</v>
      </c>
      <c r="F22" s="23"/>
    </row>
    <row r="23" spans="1:6" ht="12.75">
      <c r="A23" s="23" t="s">
        <v>57</v>
      </c>
      <c r="B23" s="23">
        <v>0</v>
      </c>
      <c r="E23" s="23" t="s">
        <v>64</v>
      </c>
      <c r="F23" s="23"/>
    </row>
    <row r="24" spans="1:5" ht="12.75">
      <c r="A24" s="23" t="s">
        <v>66</v>
      </c>
      <c r="B24" s="23">
        <v>1</v>
      </c>
      <c r="E24" s="23" t="s">
        <v>67</v>
      </c>
    </row>
    <row r="25" spans="1:5" ht="12.75">
      <c r="A25" s="36" t="s">
        <v>84</v>
      </c>
      <c r="B25" s="23">
        <v>10</v>
      </c>
      <c r="E25" s="35" t="s">
        <v>83</v>
      </c>
    </row>
    <row r="26" spans="1:2" ht="12.75">
      <c r="A26" s="23" t="s">
        <v>79</v>
      </c>
      <c r="B26" s="23" t="s">
        <v>80</v>
      </c>
    </row>
    <row r="27" spans="1:5" ht="12.75">
      <c r="A27" s="23" t="s">
        <v>81</v>
      </c>
      <c r="B27" s="23">
        <v>7</v>
      </c>
      <c r="E27" s="37" t="s">
        <v>85</v>
      </c>
    </row>
    <row r="30" ht="12.75">
      <c r="A30" s="23" t="s">
        <v>27</v>
      </c>
    </row>
    <row r="31" ht="12.75">
      <c r="A31" s="23">
        <v>120</v>
      </c>
    </row>
    <row r="32" ht="12.75">
      <c r="A32" s="23">
        <v>100</v>
      </c>
    </row>
    <row r="33" ht="12.75">
      <c r="A33" s="23">
        <v>90</v>
      </c>
    </row>
    <row r="34" ht="12.75">
      <c r="A34" s="23">
        <v>80</v>
      </c>
    </row>
    <row r="35" ht="12.75">
      <c r="A35" s="23">
        <v>70</v>
      </c>
    </row>
    <row r="36" ht="12.75">
      <c r="A36" s="23">
        <v>60</v>
      </c>
    </row>
    <row r="37" ht="12.75">
      <c r="A37" s="23">
        <v>50</v>
      </c>
    </row>
    <row r="38" ht="12.75">
      <c r="A38" s="23">
        <v>40</v>
      </c>
    </row>
    <row r="39" ht="12.75">
      <c r="A39" s="23">
        <v>30</v>
      </c>
    </row>
    <row r="40" ht="12.75">
      <c r="A40" s="23">
        <v>20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J214"/>
  <sheetViews>
    <sheetView tabSelected="1" workbookViewId="0" topLeftCell="A3">
      <selection activeCell="D11" sqref="D11"/>
    </sheetView>
  </sheetViews>
  <sheetFormatPr defaultColWidth="9.140625" defaultRowHeight="12.75"/>
  <cols>
    <col min="1" max="2" width="5.00390625" style="0" bestFit="1" customWidth="1"/>
    <col min="3" max="3" width="5.140625" style="0" bestFit="1" customWidth="1"/>
    <col min="4" max="4" width="31.57421875" style="0" bestFit="1" customWidth="1"/>
    <col min="5" max="5" width="5.140625" style="0" bestFit="1" customWidth="1"/>
    <col min="6" max="6" width="35.57421875" style="0" bestFit="1" customWidth="1"/>
    <col min="7" max="7" width="7.421875" style="0" bestFit="1" customWidth="1"/>
  </cols>
  <sheetData>
    <row r="1" ht="53.25" customHeight="1"/>
    <row r="4" spans="1:10" ht="15">
      <c r="A4" s="48" t="s">
        <v>317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2.75">
      <c r="A5" s="24" t="s">
        <v>6</v>
      </c>
      <c r="B5" s="24" t="s">
        <v>70</v>
      </c>
      <c r="C5" s="24" t="s">
        <v>55</v>
      </c>
      <c r="D5" s="5" t="s">
        <v>10</v>
      </c>
      <c r="E5" s="24" t="s">
        <v>11</v>
      </c>
      <c r="F5" s="5" t="s">
        <v>5</v>
      </c>
      <c r="G5" s="24" t="s">
        <v>56</v>
      </c>
      <c r="H5" s="17" t="s">
        <v>49</v>
      </c>
      <c r="I5" s="24" t="s">
        <v>1</v>
      </c>
      <c r="J5" s="24" t="s">
        <v>3</v>
      </c>
    </row>
    <row r="6" spans="1:10" ht="12.75">
      <c r="A6" s="8">
        <v>1</v>
      </c>
      <c r="B6" s="8">
        <v>1</v>
      </c>
      <c r="C6" s="8">
        <v>52</v>
      </c>
      <c r="D6" s="22" t="s">
        <v>229</v>
      </c>
      <c r="E6" s="8" t="s">
        <v>16</v>
      </c>
      <c r="F6" s="40" t="s">
        <v>151</v>
      </c>
      <c r="G6" s="41" t="s">
        <v>181</v>
      </c>
      <c r="H6" s="16">
        <v>0.4739467592592593</v>
      </c>
      <c r="I6" s="16">
        <v>0.05728009259259259</v>
      </c>
      <c r="J6" s="43">
        <v>26.187108506769047</v>
      </c>
    </row>
    <row r="7" spans="1:10" ht="12.75">
      <c r="A7" s="8">
        <v>2</v>
      </c>
      <c r="B7" s="8">
        <v>1</v>
      </c>
      <c r="C7" s="8">
        <v>23</v>
      </c>
      <c r="D7" s="22" t="s">
        <v>211</v>
      </c>
      <c r="E7" s="8" t="s">
        <v>18</v>
      </c>
      <c r="F7" s="40" t="s">
        <v>102</v>
      </c>
      <c r="G7" s="41" t="s">
        <v>181</v>
      </c>
      <c r="H7" s="16">
        <v>0.47413194444444445</v>
      </c>
      <c r="I7" s="16">
        <v>0.05746527777777777</v>
      </c>
      <c r="J7" s="43">
        <v>26.10271903323263</v>
      </c>
    </row>
    <row r="8" spans="1:10" ht="12.75">
      <c r="A8" s="8">
        <v>3</v>
      </c>
      <c r="B8" s="8">
        <v>1</v>
      </c>
      <c r="C8" s="8">
        <v>86</v>
      </c>
      <c r="D8" s="22" t="s">
        <v>269</v>
      </c>
      <c r="E8" s="8" t="s">
        <v>17</v>
      </c>
      <c r="F8" s="40" t="s">
        <v>102</v>
      </c>
      <c r="G8" s="41" t="s">
        <v>181</v>
      </c>
      <c r="H8" s="16">
        <v>0.4764467592592592</v>
      </c>
      <c r="I8" s="16">
        <v>0.05978009259259254</v>
      </c>
      <c r="J8" s="43">
        <v>25.091965150048427</v>
      </c>
    </row>
    <row r="9" spans="1:10" ht="12.75">
      <c r="A9" s="8">
        <v>4</v>
      </c>
      <c r="B9" s="8">
        <v>1</v>
      </c>
      <c r="C9" s="8">
        <v>19</v>
      </c>
      <c r="D9" s="22" t="s">
        <v>206</v>
      </c>
      <c r="E9" s="8" t="s">
        <v>19</v>
      </c>
      <c r="F9" s="40" t="s">
        <v>102</v>
      </c>
      <c r="G9" s="41" t="s">
        <v>181</v>
      </c>
      <c r="H9" s="16">
        <v>0.4779166666666667</v>
      </c>
      <c r="I9" s="16">
        <v>0.06125</v>
      </c>
      <c r="J9" s="43">
        <v>24.489795918367335</v>
      </c>
    </row>
    <row r="10" spans="1:10" ht="12.75">
      <c r="A10" s="8">
        <v>5</v>
      </c>
      <c r="B10" s="8">
        <v>2</v>
      </c>
      <c r="C10" s="8">
        <v>12</v>
      </c>
      <c r="D10" s="22" t="s">
        <v>195</v>
      </c>
      <c r="E10" s="8" t="s">
        <v>18</v>
      </c>
      <c r="F10" s="40" t="s">
        <v>157</v>
      </c>
      <c r="G10" s="41" t="s">
        <v>186</v>
      </c>
      <c r="H10" s="16">
        <v>0.4782754629629629</v>
      </c>
      <c r="I10" s="16">
        <v>0.06160879629629623</v>
      </c>
      <c r="J10" s="43">
        <v>24.347172647003596</v>
      </c>
    </row>
    <row r="11" spans="1:10" ht="12.75">
      <c r="A11" s="8">
        <v>6</v>
      </c>
      <c r="B11" s="8">
        <v>2</v>
      </c>
      <c r="C11" s="8">
        <v>68</v>
      </c>
      <c r="D11" s="22" t="s">
        <v>249</v>
      </c>
      <c r="E11" s="8" t="s">
        <v>17</v>
      </c>
      <c r="F11" s="40" t="s">
        <v>94</v>
      </c>
      <c r="G11" s="41" t="s">
        <v>177</v>
      </c>
      <c r="H11" s="16">
        <v>0.47854166666666664</v>
      </c>
      <c r="I11" s="16">
        <v>0.061875</v>
      </c>
      <c r="J11" s="43">
        <v>24.24242424242426</v>
      </c>
    </row>
    <row r="12" spans="1:10" ht="12.75">
      <c r="A12" s="8">
        <v>7</v>
      </c>
      <c r="B12" s="8">
        <v>2</v>
      </c>
      <c r="C12" s="8">
        <v>48</v>
      </c>
      <c r="D12" s="22" t="s">
        <v>225</v>
      </c>
      <c r="E12" s="8" t="s">
        <v>19</v>
      </c>
      <c r="F12" s="40" t="s">
        <v>101</v>
      </c>
      <c r="G12" s="41" t="s">
        <v>181</v>
      </c>
      <c r="H12" s="16">
        <v>0.4788425925925926</v>
      </c>
      <c r="I12" s="16">
        <v>0.06217592592592591</v>
      </c>
      <c r="J12" s="43">
        <v>24.12509307520477</v>
      </c>
    </row>
    <row r="13" spans="1:10" ht="12.75">
      <c r="A13" s="8">
        <v>8</v>
      </c>
      <c r="B13" s="8">
        <v>3</v>
      </c>
      <c r="C13" s="8">
        <v>70</v>
      </c>
      <c r="D13" s="22" t="s">
        <v>251</v>
      </c>
      <c r="E13" s="8" t="s">
        <v>19</v>
      </c>
      <c r="F13" s="40" t="s">
        <v>163</v>
      </c>
      <c r="G13" s="41" t="s">
        <v>177</v>
      </c>
      <c r="H13" s="16">
        <v>0.47935185185185186</v>
      </c>
      <c r="I13" s="16">
        <v>0.06268518518518518</v>
      </c>
      <c r="J13" s="43">
        <v>23.92909896602659</v>
      </c>
    </row>
    <row r="14" spans="1:10" ht="12.75">
      <c r="A14" s="8">
        <v>9</v>
      </c>
      <c r="B14" s="8">
        <v>3</v>
      </c>
      <c r="C14" s="8">
        <v>73</v>
      </c>
      <c r="D14" s="22" t="s">
        <v>255</v>
      </c>
      <c r="E14" s="8" t="s">
        <v>17</v>
      </c>
      <c r="F14" s="40" t="s">
        <v>160</v>
      </c>
      <c r="G14" s="41" t="s">
        <v>179</v>
      </c>
      <c r="H14" s="16">
        <v>0.47945601851851855</v>
      </c>
      <c r="I14" s="16">
        <v>0.06278935185185186</v>
      </c>
      <c r="J14" s="43">
        <v>23.889400921658982</v>
      </c>
    </row>
    <row r="15" spans="1:10" ht="12.75">
      <c r="A15" s="8">
        <v>10</v>
      </c>
      <c r="B15" s="8">
        <v>4</v>
      </c>
      <c r="C15" s="8">
        <v>79</v>
      </c>
      <c r="D15" s="22" t="s">
        <v>261</v>
      </c>
      <c r="E15" s="8" t="s">
        <v>17</v>
      </c>
      <c r="F15" s="40" t="s">
        <v>102</v>
      </c>
      <c r="G15" s="41" t="s">
        <v>181</v>
      </c>
      <c r="H15" s="16">
        <v>0.47951388888888885</v>
      </c>
      <c r="I15" s="16">
        <v>0.06284722222222217</v>
      </c>
      <c r="J15" s="43">
        <v>23.867403314917148</v>
      </c>
    </row>
    <row r="16" spans="1:10" ht="12.75">
      <c r="A16" s="8">
        <v>11</v>
      </c>
      <c r="B16" s="8">
        <v>5</v>
      </c>
      <c r="C16" s="8">
        <v>81</v>
      </c>
      <c r="D16" s="22" t="s">
        <v>263</v>
      </c>
      <c r="E16" s="8" t="s">
        <v>17</v>
      </c>
      <c r="F16" s="40" t="s">
        <v>102</v>
      </c>
      <c r="G16" s="41" t="s">
        <v>181</v>
      </c>
      <c r="H16" s="16">
        <v>0.47951388888888885</v>
      </c>
      <c r="I16" s="16">
        <v>0.06284722222222217</v>
      </c>
      <c r="J16" s="43">
        <v>23.867403314917148</v>
      </c>
    </row>
    <row r="17" spans="1:10" ht="12.75">
      <c r="A17" s="8">
        <v>12</v>
      </c>
      <c r="B17" s="8">
        <v>2</v>
      </c>
      <c r="C17" s="8">
        <v>104</v>
      </c>
      <c r="D17" s="22" t="s">
        <v>288</v>
      </c>
      <c r="E17" s="8" t="s">
        <v>16</v>
      </c>
      <c r="F17" s="40" t="s">
        <v>112</v>
      </c>
      <c r="G17" s="41" t="s">
        <v>181</v>
      </c>
      <c r="H17" s="16">
        <v>0.4796875</v>
      </c>
      <c r="I17" s="16">
        <v>0.0630208333333333</v>
      </c>
      <c r="J17" s="43">
        <v>23.801652892561993</v>
      </c>
    </row>
    <row r="18" spans="1:10" ht="12.75">
      <c r="A18" s="8">
        <v>13</v>
      </c>
      <c r="B18" s="8">
        <v>4</v>
      </c>
      <c r="C18" s="8">
        <v>103</v>
      </c>
      <c r="D18" s="22" t="s">
        <v>287</v>
      </c>
      <c r="E18" s="8" t="s">
        <v>19</v>
      </c>
      <c r="F18" s="40" t="s">
        <v>112</v>
      </c>
      <c r="G18" s="41" t="s">
        <v>181</v>
      </c>
      <c r="H18" s="16">
        <v>0.4796875</v>
      </c>
      <c r="I18" s="16">
        <v>0.0630208333333333</v>
      </c>
      <c r="J18" s="43">
        <v>23.801652892561993</v>
      </c>
    </row>
    <row r="19" spans="1:10" ht="12.75">
      <c r="A19" s="8">
        <v>14</v>
      </c>
      <c r="B19" s="8">
        <v>6</v>
      </c>
      <c r="C19" s="8">
        <v>106</v>
      </c>
      <c r="D19" s="22" t="s">
        <v>290</v>
      </c>
      <c r="E19" s="8" t="s">
        <v>17</v>
      </c>
      <c r="F19" s="40" t="s">
        <v>112</v>
      </c>
      <c r="G19" s="41" t="s">
        <v>181</v>
      </c>
      <c r="H19" s="16">
        <v>0.4809722222222222</v>
      </c>
      <c r="I19" s="16">
        <v>0.0643055555555555</v>
      </c>
      <c r="J19" s="43">
        <v>23.326133909287275</v>
      </c>
    </row>
    <row r="20" spans="1:10" ht="12.75">
      <c r="A20" s="8">
        <v>15</v>
      </c>
      <c r="B20" s="8">
        <v>3</v>
      </c>
      <c r="C20" s="8">
        <v>9</v>
      </c>
      <c r="D20" s="22" t="s">
        <v>191</v>
      </c>
      <c r="E20" s="8" t="s">
        <v>18</v>
      </c>
      <c r="F20" s="40" t="s">
        <v>97</v>
      </c>
      <c r="G20" s="41" t="s">
        <v>181</v>
      </c>
      <c r="H20" s="16">
        <v>0.4809722222222222</v>
      </c>
      <c r="I20" s="16">
        <v>0.0643055555555555</v>
      </c>
      <c r="J20" s="43">
        <v>23.326133909287275</v>
      </c>
    </row>
    <row r="21" spans="1:10" ht="12.75">
      <c r="A21" s="8">
        <v>16</v>
      </c>
      <c r="B21" s="8">
        <v>4</v>
      </c>
      <c r="C21" s="8">
        <v>69</v>
      </c>
      <c r="D21" s="22" t="s">
        <v>250</v>
      </c>
      <c r="E21" s="8" t="s">
        <v>18</v>
      </c>
      <c r="F21" s="40" t="s">
        <v>94</v>
      </c>
      <c r="G21" s="41" t="s">
        <v>177</v>
      </c>
      <c r="H21" s="16">
        <v>0.48142361111111115</v>
      </c>
      <c r="I21" s="16">
        <v>0.06475694444444446</v>
      </c>
      <c r="J21" s="43">
        <v>23.163538873994632</v>
      </c>
    </row>
    <row r="22" spans="1:10" ht="12.75">
      <c r="A22" s="8">
        <v>17</v>
      </c>
      <c r="B22" s="8">
        <v>3</v>
      </c>
      <c r="C22" s="8">
        <v>2</v>
      </c>
      <c r="D22" s="22" t="s">
        <v>178</v>
      </c>
      <c r="E22" s="8" t="s">
        <v>16</v>
      </c>
      <c r="F22" s="40" t="s">
        <v>160</v>
      </c>
      <c r="G22" s="41" t="s">
        <v>179</v>
      </c>
      <c r="H22" s="16">
        <v>0.48142361111111115</v>
      </c>
      <c r="I22" s="16">
        <v>0.06475694444444446</v>
      </c>
      <c r="J22" s="43">
        <v>23.163538873994632</v>
      </c>
    </row>
    <row r="23" spans="1:10" ht="12.75">
      <c r="A23" s="8">
        <v>18</v>
      </c>
      <c r="B23" s="8">
        <v>1</v>
      </c>
      <c r="C23" s="8">
        <v>61</v>
      </c>
      <c r="D23" s="22" t="s">
        <v>241</v>
      </c>
      <c r="E23" s="8" t="s">
        <v>20</v>
      </c>
      <c r="F23" s="40" t="s">
        <v>101</v>
      </c>
      <c r="G23" s="41" t="s">
        <v>181</v>
      </c>
      <c r="H23" s="16">
        <v>0.48212962962962963</v>
      </c>
      <c r="I23" s="16">
        <v>0.06546296296296295</v>
      </c>
      <c r="J23" s="43">
        <v>22.91371994342292</v>
      </c>
    </row>
    <row r="24" spans="1:10" ht="12.75">
      <c r="A24" s="8">
        <v>19</v>
      </c>
      <c r="B24" s="8">
        <v>5</v>
      </c>
      <c r="C24" s="8">
        <v>8</v>
      </c>
      <c r="D24" s="22" t="s">
        <v>190</v>
      </c>
      <c r="E24" s="8" t="s">
        <v>18</v>
      </c>
      <c r="F24" s="40" t="s">
        <v>97</v>
      </c>
      <c r="G24" s="41" t="s">
        <v>181</v>
      </c>
      <c r="H24" s="16">
        <v>0.4826620370370371</v>
      </c>
      <c r="I24" s="16">
        <v>0.0659953703703704</v>
      </c>
      <c r="J24" s="43">
        <v>22.728867064187995</v>
      </c>
    </row>
    <row r="25" spans="1:10" ht="12.75">
      <c r="A25" s="8">
        <v>20</v>
      </c>
      <c r="B25" s="8">
        <v>6</v>
      </c>
      <c r="C25" s="8">
        <v>82</v>
      </c>
      <c r="D25" s="22" t="s">
        <v>264</v>
      </c>
      <c r="E25" s="8" t="s">
        <v>18</v>
      </c>
      <c r="F25" s="40" t="s">
        <v>265</v>
      </c>
      <c r="G25" s="41" t="s">
        <v>181</v>
      </c>
      <c r="H25" s="16">
        <v>0.4826851851851852</v>
      </c>
      <c r="I25" s="16">
        <v>0.06601851851851853</v>
      </c>
      <c r="J25" s="43">
        <v>22.72089761570827</v>
      </c>
    </row>
    <row r="26" spans="1:10" ht="12.75">
      <c r="A26" s="8">
        <v>21</v>
      </c>
      <c r="B26" s="8">
        <v>2</v>
      </c>
      <c r="C26" s="8">
        <v>24</v>
      </c>
      <c r="D26" s="22" t="s">
        <v>212</v>
      </c>
      <c r="E26" s="8" t="s">
        <v>20</v>
      </c>
      <c r="F26" s="40" t="s">
        <v>102</v>
      </c>
      <c r="G26" s="41" t="s">
        <v>181</v>
      </c>
      <c r="H26" s="16">
        <v>0.4837962962962963</v>
      </c>
      <c r="I26" s="16">
        <v>0.0671296296296296</v>
      </c>
      <c r="J26" s="43">
        <v>22.344827586206907</v>
      </c>
    </row>
    <row r="27" spans="1:10" ht="12.75">
      <c r="A27" s="8">
        <v>22</v>
      </c>
      <c r="B27" s="8">
        <v>5</v>
      </c>
      <c r="C27" s="8">
        <v>10</v>
      </c>
      <c r="D27" s="22" t="s">
        <v>192</v>
      </c>
      <c r="E27" s="8" t="s">
        <v>19</v>
      </c>
      <c r="F27" s="40" t="s">
        <v>113</v>
      </c>
      <c r="G27" s="41" t="s">
        <v>177</v>
      </c>
      <c r="H27" s="16">
        <v>0.48421296296296296</v>
      </c>
      <c r="I27" s="16">
        <v>0.06754629629629627</v>
      </c>
      <c r="J27" s="43">
        <v>22.206991089787532</v>
      </c>
    </row>
    <row r="28" spans="1:10" ht="12.75">
      <c r="A28" s="8">
        <v>23</v>
      </c>
      <c r="B28" s="8">
        <v>7</v>
      </c>
      <c r="C28" s="8">
        <v>65</v>
      </c>
      <c r="D28" s="22" t="s">
        <v>246</v>
      </c>
      <c r="E28" s="8" t="s">
        <v>17</v>
      </c>
      <c r="F28" s="40" t="s">
        <v>244</v>
      </c>
      <c r="G28" s="41" t="s">
        <v>177</v>
      </c>
      <c r="H28" s="16">
        <v>0.4843287037037037</v>
      </c>
      <c r="I28" s="16">
        <v>0.06766203703703699</v>
      </c>
      <c r="J28" s="43">
        <v>22.169004447485474</v>
      </c>
    </row>
    <row r="29" spans="1:10" ht="12.75">
      <c r="A29" s="8">
        <v>24</v>
      </c>
      <c r="B29" s="8">
        <v>8</v>
      </c>
      <c r="C29" s="8">
        <v>64</v>
      </c>
      <c r="D29" s="22" t="s">
        <v>245</v>
      </c>
      <c r="E29" s="8" t="s">
        <v>17</v>
      </c>
      <c r="F29" s="40" t="s">
        <v>244</v>
      </c>
      <c r="G29" s="41" t="s">
        <v>177</v>
      </c>
      <c r="H29" s="16">
        <v>0.4843287037037037</v>
      </c>
      <c r="I29" s="16">
        <v>0.06766203703703699</v>
      </c>
      <c r="J29" s="43">
        <v>22.169004447485474</v>
      </c>
    </row>
    <row r="30" spans="1:10" ht="12.75">
      <c r="A30" s="8">
        <v>25</v>
      </c>
      <c r="B30" s="8">
        <v>4</v>
      </c>
      <c r="C30" s="8">
        <v>66</v>
      </c>
      <c r="D30" s="22" t="s">
        <v>247</v>
      </c>
      <c r="E30" s="8" t="s">
        <v>16</v>
      </c>
      <c r="F30" s="40" t="s">
        <v>117</v>
      </c>
      <c r="G30" s="41" t="s">
        <v>177</v>
      </c>
      <c r="H30" s="16">
        <v>0.4844907407407408</v>
      </c>
      <c r="I30" s="16">
        <v>0.06782407407407409</v>
      </c>
      <c r="J30" s="43">
        <v>22.116040955631394</v>
      </c>
    </row>
    <row r="31" spans="1:10" ht="12.75">
      <c r="A31" s="8">
        <v>26</v>
      </c>
      <c r="B31" s="8">
        <v>9</v>
      </c>
      <c r="C31" s="8">
        <v>44</v>
      </c>
      <c r="D31" s="22" t="s">
        <v>221</v>
      </c>
      <c r="E31" s="8" t="s">
        <v>17</v>
      </c>
      <c r="F31" s="40" t="s">
        <v>113</v>
      </c>
      <c r="G31" s="41" t="s">
        <v>177</v>
      </c>
      <c r="H31" s="16">
        <v>0.4850462962962963</v>
      </c>
      <c r="I31" s="16">
        <v>0.06837962962962962</v>
      </c>
      <c r="J31" s="43">
        <v>21.93635748138118</v>
      </c>
    </row>
    <row r="32" spans="1:10" ht="12.75">
      <c r="A32" s="8">
        <v>27</v>
      </c>
      <c r="B32" s="8">
        <v>5</v>
      </c>
      <c r="C32" s="8">
        <v>47</v>
      </c>
      <c r="D32" s="22" t="s">
        <v>224</v>
      </c>
      <c r="E32" s="8" t="s">
        <v>16</v>
      </c>
      <c r="F32" s="40" t="s">
        <v>96</v>
      </c>
      <c r="G32" s="41" t="s">
        <v>186</v>
      </c>
      <c r="H32" s="16">
        <v>0.48541666666666666</v>
      </c>
      <c r="I32" s="16">
        <v>0.06875</v>
      </c>
      <c r="J32" s="43">
        <v>21.818181818181824</v>
      </c>
    </row>
    <row r="33" spans="1:10" ht="12.75">
      <c r="A33" s="8">
        <v>28</v>
      </c>
      <c r="B33" s="8">
        <v>7</v>
      </c>
      <c r="C33" s="8">
        <v>88</v>
      </c>
      <c r="D33" s="22" t="s">
        <v>271</v>
      </c>
      <c r="E33" s="8" t="s">
        <v>18</v>
      </c>
      <c r="F33" s="40" t="s">
        <v>100</v>
      </c>
      <c r="G33" s="41" t="s">
        <v>186</v>
      </c>
      <c r="H33" s="16">
        <v>0.48613425925925924</v>
      </c>
      <c r="I33" s="16">
        <v>0.06946759259259255</v>
      </c>
      <c r="J33" s="43">
        <v>21.592802399200277</v>
      </c>
    </row>
    <row r="34" spans="1:10" ht="12.75">
      <c r="A34" s="8">
        <v>29</v>
      </c>
      <c r="B34" s="8">
        <v>8</v>
      </c>
      <c r="C34" s="8">
        <v>102</v>
      </c>
      <c r="D34" s="22" t="s">
        <v>286</v>
      </c>
      <c r="E34" s="8" t="s">
        <v>18</v>
      </c>
      <c r="F34" s="40" t="s">
        <v>96</v>
      </c>
      <c r="G34" s="41" t="s">
        <v>186</v>
      </c>
      <c r="H34" s="16">
        <v>0.48625</v>
      </c>
      <c r="I34" s="16">
        <v>0.06958333333333333</v>
      </c>
      <c r="J34" s="43">
        <v>21.55688622754491</v>
      </c>
    </row>
    <row r="35" spans="1:10" ht="12.75">
      <c r="A35" s="8">
        <v>30</v>
      </c>
      <c r="B35" s="8">
        <v>9</v>
      </c>
      <c r="C35" s="8">
        <v>26</v>
      </c>
      <c r="D35" s="22" t="s">
        <v>214</v>
      </c>
      <c r="E35" s="8" t="s">
        <v>18</v>
      </c>
      <c r="F35" s="40" t="s">
        <v>96</v>
      </c>
      <c r="G35" s="41" t="s">
        <v>186</v>
      </c>
      <c r="H35" s="16">
        <v>0.4864236111111111</v>
      </c>
      <c r="I35" s="16">
        <v>0.06975694444444441</v>
      </c>
      <c r="J35" s="43">
        <v>21.50323544051768</v>
      </c>
    </row>
    <row r="36" spans="1:10" ht="12.75">
      <c r="A36" s="8">
        <v>31</v>
      </c>
      <c r="B36" s="8">
        <v>10</v>
      </c>
      <c r="C36" s="8">
        <v>13</v>
      </c>
      <c r="D36" s="22" t="s">
        <v>196</v>
      </c>
      <c r="E36" s="8" t="s">
        <v>18</v>
      </c>
      <c r="F36" s="40" t="s">
        <v>96</v>
      </c>
      <c r="G36" s="41" t="s">
        <v>186</v>
      </c>
      <c r="H36" s="16">
        <v>0.4864236111111111</v>
      </c>
      <c r="I36" s="16">
        <v>0.06975694444444441</v>
      </c>
      <c r="J36" s="43">
        <v>21.50323544051768</v>
      </c>
    </row>
    <row r="37" spans="1:10" ht="12.75">
      <c r="A37" s="8">
        <v>32</v>
      </c>
      <c r="B37" s="8">
        <v>11</v>
      </c>
      <c r="C37" s="8">
        <v>25</v>
      </c>
      <c r="D37" s="22" t="s">
        <v>213</v>
      </c>
      <c r="E37" s="8" t="s">
        <v>18</v>
      </c>
      <c r="F37" s="40" t="s">
        <v>98</v>
      </c>
      <c r="G37" s="41" t="s">
        <v>186</v>
      </c>
      <c r="H37" s="16">
        <v>0.48666666666666664</v>
      </c>
      <c r="I37" s="16">
        <v>0.06999999999999995</v>
      </c>
      <c r="J37" s="43">
        <v>21.428571428571445</v>
      </c>
    </row>
    <row r="38" spans="1:10" ht="12.75">
      <c r="A38" s="8">
        <v>33</v>
      </c>
      <c r="B38" s="8">
        <v>10</v>
      </c>
      <c r="C38" s="8">
        <v>40</v>
      </c>
      <c r="D38" s="22" t="s">
        <v>215</v>
      </c>
      <c r="E38" s="8" t="s">
        <v>17</v>
      </c>
      <c r="F38" s="40" t="s">
        <v>96</v>
      </c>
      <c r="G38" s="41" t="s">
        <v>186</v>
      </c>
      <c r="H38" s="16">
        <v>0.4869212962962963</v>
      </c>
      <c r="I38" s="16">
        <v>0.07025462962962964</v>
      </c>
      <c r="J38" s="43">
        <v>21.350906095551892</v>
      </c>
    </row>
    <row r="39" spans="1:10" ht="12.75">
      <c r="A39" s="8">
        <v>34</v>
      </c>
      <c r="B39" s="8">
        <v>3</v>
      </c>
      <c r="C39" s="8">
        <v>77</v>
      </c>
      <c r="D39" s="22" t="s">
        <v>259</v>
      </c>
      <c r="E39" s="8" t="s">
        <v>20</v>
      </c>
      <c r="F39" s="40" t="s">
        <v>254</v>
      </c>
      <c r="G39" s="41" t="s">
        <v>179</v>
      </c>
      <c r="H39" s="16">
        <v>0.4870601851851852</v>
      </c>
      <c r="I39" s="16">
        <v>0.0703935185185185</v>
      </c>
      <c r="J39" s="43">
        <v>21.308780006576793</v>
      </c>
    </row>
    <row r="40" spans="1:10" ht="12.75">
      <c r="A40" s="8">
        <v>35</v>
      </c>
      <c r="B40" s="8">
        <v>12</v>
      </c>
      <c r="C40" s="8">
        <v>74</v>
      </c>
      <c r="D40" s="22" t="s">
        <v>256</v>
      </c>
      <c r="E40" s="8" t="s">
        <v>18</v>
      </c>
      <c r="F40" s="40" t="s">
        <v>254</v>
      </c>
      <c r="G40" s="41" t="s">
        <v>179</v>
      </c>
      <c r="H40" s="16">
        <v>0.4870601851851852</v>
      </c>
      <c r="I40" s="16">
        <v>0.0703935185185185</v>
      </c>
      <c r="J40" s="43">
        <v>21.308780006576793</v>
      </c>
    </row>
    <row r="41" spans="1:10" ht="12.75">
      <c r="A41" s="8">
        <v>36</v>
      </c>
      <c r="B41" s="8">
        <v>11</v>
      </c>
      <c r="C41" s="8">
        <v>22</v>
      </c>
      <c r="D41" s="22" t="s">
        <v>210</v>
      </c>
      <c r="E41" s="8" t="s">
        <v>17</v>
      </c>
      <c r="F41" s="40" t="s">
        <v>101</v>
      </c>
      <c r="G41" s="41" t="s">
        <v>181</v>
      </c>
      <c r="H41" s="16">
        <v>0.48726851851851855</v>
      </c>
      <c r="I41" s="16">
        <v>0.07060185185185186</v>
      </c>
      <c r="J41" s="43">
        <v>21.24590163934426</v>
      </c>
    </row>
    <row r="42" spans="1:10" ht="12.75">
      <c r="A42" s="8">
        <v>37</v>
      </c>
      <c r="B42" s="8">
        <v>13</v>
      </c>
      <c r="C42" s="8">
        <v>17</v>
      </c>
      <c r="D42" s="22" t="s">
        <v>203</v>
      </c>
      <c r="E42" s="8" t="s">
        <v>18</v>
      </c>
      <c r="F42" s="40" t="s">
        <v>108</v>
      </c>
      <c r="G42" s="41" t="s">
        <v>177</v>
      </c>
      <c r="H42" s="16">
        <v>0.48726851851851855</v>
      </c>
      <c r="I42" s="16">
        <v>0.07060185185185186</v>
      </c>
      <c r="J42" s="43">
        <v>21.24590163934426</v>
      </c>
    </row>
    <row r="43" spans="1:10" ht="12.75">
      <c r="A43" s="8">
        <v>38</v>
      </c>
      <c r="B43" s="8">
        <v>6</v>
      </c>
      <c r="C43" s="8">
        <v>71</v>
      </c>
      <c r="D43" s="22" t="s">
        <v>252</v>
      </c>
      <c r="E43" s="8" t="s">
        <v>16</v>
      </c>
      <c r="F43" s="40" t="s">
        <v>94</v>
      </c>
      <c r="G43" s="41" t="s">
        <v>177</v>
      </c>
      <c r="H43" s="16">
        <v>0.4875</v>
      </c>
      <c r="I43" s="16">
        <v>0.0708333333333333</v>
      </c>
      <c r="J43" s="43">
        <v>21.176470588235304</v>
      </c>
    </row>
    <row r="44" spans="1:10" ht="12.75">
      <c r="A44" s="8">
        <v>39</v>
      </c>
      <c r="B44" s="8">
        <v>7</v>
      </c>
      <c r="C44" s="8">
        <v>50</v>
      </c>
      <c r="D44" s="22" t="s">
        <v>227</v>
      </c>
      <c r="E44" s="8" t="s">
        <v>16</v>
      </c>
      <c r="F44" s="40" t="s">
        <v>96</v>
      </c>
      <c r="G44" s="41" t="s">
        <v>186</v>
      </c>
      <c r="H44" s="16">
        <v>0.4876736111111111</v>
      </c>
      <c r="I44" s="16">
        <v>0.07100694444444444</v>
      </c>
      <c r="J44" s="43">
        <v>21.12469437652812</v>
      </c>
    </row>
    <row r="45" spans="1:10" ht="12.75">
      <c r="A45" s="8">
        <v>40</v>
      </c>
      <c r="B45" s="8">
        <v>6</v>
      </c>
      <c r="C45" s="8">
        <v>101</v>
      </c>
      <c r="D45" s="22" t="s">
        <v>285</v>
      </c>
      <c r="E45" s="8" t="s">
        <v>19</v>
      </c>
      <c r="F45" s="40" t="s">
        <v>95</v>
      </c>
      <c r="G45" s="41" t="s">
        <v>177</v>
      </c>
      <c r="H45" s="16">
        <v>0.48784722222222227</v>
      </c>
      <c r="I45" s="16">
        <v>0.07118055555555558</v>
      </c>
      <c r="J45" s="43">
        <v>21.07317073170731</v>
      </c>
    </row>
    <row r="46" spans="1:10" ht="12.75">
      <c r="A46" s="8">
        <v>41</v>
      </c>
      <c r="B46" s="8">
        <v>12</v>
      </c>
      <c r="C46" s="8">
        <v>41</v>
      </c>
      <c r="D46" s="22" t="s">
        <v>216</v>
      </c>
      <c r="E46" s="8" t="s">
        <v>17</v>
      </c>
      <c r="F46" s="40" t="s">
        <v>107</v>
      </c>
      <c r="G46" s="41" t="s">
        <v>179</v>
      </c>
      <c r="H46" s="16">
        <v>0.4884259259259259</v>
      </c>
      <c r="I46" s="16">
        <v>0.07175925925925919</v>
      </c>
      <c r="J46" s="43">
        <v>20.903225806451633</v>
      </c>
    </row>
    <row r="47" spans="1:10" ht="12.75">
      <c r="A47" s="8">
        <v>42</v>
      </c>
      <c r="B47" s="8">
        <v>7</v>
      </c>
      <c r="C47" s="8">
        <v>105</v>
      </c>
      <c r="D47" s="22" t="s">
        <v>289</v>
      </c>
      <c r="E47" s="8" t="s">
        <v>19</v>
      </c>
      <c r="F47" s="40" t="s">
        <v>112</v>
      </c>
      <c r="G47" s="41" t="s">
        <v>181</v>
      </c>
      <c r="H47" s="16">
        <v>0.4884259259259259</v>
      </c>
      <c r="I47" s="16">
        <v>0.07175925925925919</v>
      </c>
      <c r="J47" s="43">
        <v>20.903225806451633</v>
      </c>
    </row>
    <row r="48" spans="1:10" ht="12.75">
      <c r="A48" s="8">
        <v>43</v>
      </c>
      <c r="B48" s="8">
        <v>4</v>
      </c>
      <c r="C48" s="8">
        <v>60</v>
      </c>
      <c r="D48" s="22" t="s">
        <v>240</v>
      </c>
      <c r="E48" s="8" t="s">
        <v>20</v>
      </c>
      <c r="F48" s="40" t="s">
        <v>101</v>
      </c>
      <c r="G48" s="41" t="s">
        <v>181</v>
      </c>
      <c r="H48" s="16">
        <v>0.4885648148148148</v>
      </c>
      <c r="I48" s="16">
        <v>0.0718981481481481</v>
      </c>
      <c r="J48" s="43">
        <v>20.862846104314244</v>
      </c>
    </row>
    <row r="49" spans="1:10" ht="12.75">
      <c r="A49" s="8">
        <v>44</v>
      </c>
      <c r="B49" s="8">
        <v>14</v>
      </c>
      <c r="C49" s="8">
        <v>18</v>
      </c>
      <c r="D49" s="22" t="s">
        <v>205</v>
      </c>
      <c r="E49" s="8" t="s">
        <v>18</v>
      </c>
      <c r="F49" s="40" t="s">
        <v>100</v>
      </c>
      <c r="G49" s="41" t="s">
        <v>186</v>
      </c>
      <c r="H49" s="16">
        <v>0.48871527777777773</v>
      </c>
      <c r="I49" s="16">
        <v>0.07204861111111105</v>
      </c>
      <c r="J49" s="43">
        <v>20.819277108433752</v>
      </c>
    </row>
    <row r="50" spans="1:10" ht="12.75">
      <c r="A50" s="8">
        <v>45</v>
      </c>
      <c r="B50" s="8">
        <v>15</v>
      </c>
      <c r="C50" s="8">
        <v>4</v>
      </c>
      <c r="D50" s="22" t="s">
        <v>182</v>
      </c>
      <c r="E50" s="8" t="s">
        <v>18</v>
      </c>
      <c r="F50" s="40" t="s">
        <v>164</v>
      </c>
      <c r="G50" s="41" t="s">
        <v>177</v>
      </c>
      <c r="H50" s="16">
        <v>0.48871527777777773</v>
      </c>
      <c r="I50" s="16">
        <v>0.07204861111111105</v>
      </c>
      <c r="J50" s="43">
        <v>20.819277108433752</v>
      </c>
    </row>
    <row r="51" spans="1:10" ht="12.75">
      <c r="A51" s="8">
        <v>46</v>
      </c>
      <c r="B51" s="8">
        <v>8</v>
      </c>
      <c r="C51" s="8">
        <v>84</v>
      </c>
      <c r="D51" s="22" t="s">
        <v>267</v>
      </c>
      <c r="E51" s="8" t="s">
        <v>19</v>
      </c>
      <c r="F51" s="40" t="s">
        <v>164</v>
      </c>
      <c r="G51" s="41" t="s">
        <v>177</v>
      </c>
      <c r="H51" s="16">
        <v>0.4889467592592593</v>
      </c>
      <c r="I51" s="16">
        <v>0.0722800925925926</v>
      </c>
      <c r="J51" s="43">
        <v>20.75260208166533</v>
      </c>
    </row>
    <row r="52" spans="1:10" ht="12.75">
      <c r="A52" s="8">
        <v>47</v>
      </c>
      <c r="B52" s="8">
        <v>9</v>
      </c>
      <c r="C52" s="8">
        <v>53</v>
      </c>
      <c r="D52" s="22" t="s">
        <v>230</v>
      </c>
      <c r="E52" s="8" t="s">
        <v>19</v>
      </c>
      <c r="F52" s="40" t="s">
        <v>231</v>
      </c>
      <c r="G52" s="41" t="s">
        <v>177</v>
      </c>
      <c r="H52" s="16">
        <v>0.48965277777777777</v>
      </c>
      <c r="I52" s="16">
        <v>0.07298611111111108</v>
      </c>
      <c r="J52" s="43">
        <v>20.55185537583255</v>
      </c>
    </row>
    <row r="53" spans="1:10" ht="12.75">
      <c r="A53" s="8">
        <v>48</v>
      </c>
      <c r="B53" s="8">
        <v>10</v>
      </c>
      <c r="C53" s="8">
        <v>43</v>
      </c>
      <c r="D53" s="22" t="s">
        <v>220</v>
      </c>
      <c r="E53" s="8" t="s">
        <v>19</v>
      </c>
      <c r="F53" s="40" t="s">
        <v>164</v>
      </c>
      <c r="G53" s="41" t="s">
        <v>177</v>
      </c>
      <c r="H53" s="16">
        <v>0.48965277777777777</v>
      </c>
      <c r="I53" s="16">
        <v>0.07298611111111108</v>
      </c>
      <c r="J53" s="43">
        <v>20.55185537583255</v>
      </c>
    </row>
    <row r="54" spans="1:10" ht="12.75">
      <c r="A54" s="8">
        <v>49</v>
      </c>
      <c r="B54" s="8">
        <v>16</v>
      </c>
      <c r="C54" s="8">
        <v>80</v>
      </c>
      <c r="D54" s="22" t="s">
        <v>262</v>
      </c>
      <c r="E54" s="8" t="s">
        <v>18</v>
      </c>
      <c r="F54" s="40" t="s">
        <v>158</v>
      </c>
      <c r="G54" s="41" t="s">
        <v>181</v>
      </c>
      <c r="H54" s="16">
        <v>0.4903935185185185</v>
      </c>
      <c r="I54" s="16">
        <v>0.0737268518518518</v>
      </c>
      <c r="J54" s="43">
        <v>20.345368916797504</v>
      </c>
    </row>
    <row r="55" spans="1:10" ht="12.75">
      <c r="A55" s="8">
        <v>50</v>
      </c>
      <c r="B55" s="8">
        <v>13</v>
      </c>
      <c r="C55" s="8">
        <v>7</v>
      </c>
      <c r="D55" s="22" t="s">
        <v>188</v>
      </c>
      <c r="E55" s="8" t="s">
        <v>17</v>
      </c>
      <c r="F55" s="40" t="s">
        <v>189</v>
      </c>
      <c r="G55" s="41" t="s">
        <v>179</v>
      </c>
      <c r="H55" s="16">
        <v>0.490625</v>
      </c>
      <c r="I55" s="16">
        <v>0.07395833333333329</v>
      </c>
      <c r="J55" s="43">
        <v>20.281690140845082</v>
      </c>
    </row>
    <row r="56" spans="1:10" ht="12.75">
      <c r="A56" s="8">
        <v>51</v>
      </c>
      <c r="B56" s="8">
        <v>11</v>
      </c>
      <c r="C56" s="8">
        <v>54</v>
      </c>
      <c r="D56" s="22" t="s">
        <v>232</v>
      </c>
      <c r="E56" s="8" t="s">
        <v>19</v>
      </c>
      <c r="F56" s="40" t="s">
        <v>233</v>
      </c>
      <c r="G56" s="41" t="s">
        <v>179</v>
      </c>
      <c r="H56" s="16">
        <v>0.4906944444444445</v>
      </c>
      <c r="I56" s="16">
        <v>0.0740277777777778</v>
      </c>
      <c r="J56" s="43">
        <v>20.262664165103182</v>
      </c>
    </row>
    <row r="57" spans="1:10" ht="12.75">
      <c r="A57" s="8">
        <v>52</v>
      </c>
      <c r="B57" s="8">
        <v>12</v>
      </c>
      <c r="C57" s="8">
        <v>59</v>
      </c>
      <c r="D57" s="22" t="s">
        <v>239</v>
      </c>
      <c r="E57" s="8" t="s">
        <v>19</v>
      </c>
      <c r="F57" s="40" t="s">
        <v>129</v>
      </c>
      <c r="G57" s="41" t="s">
        <v>177</v>
      </c>
      <c r="H57" s="16">
        <v>0.49116898148148147</v>
      </c>
      <c r="I57" s="16">
        <v>0.07450231481481479</v>
      </c>
      <c r="J57" s="43">
        <v>20.133602609911456</v>
      </c>
    </row>
    <row r="58" spans="1:10" ht="12.75">
      <c r="A58" s="8">
        <v>53</v>
      </c>
      <c r="B58" s="8">
        <v>17</v>
      </c>
      <c r="C58" s="8">
        <v>42</v>
      </c>
      <c r="D58" s="22" t="s">
        <v>219</v>
      </c>
      <c r="E58" s="8" t="s">
        <v>18</v>
      </c>
      <c r="F58" s="40" t="s">
        <v>101</v>
      </c>
      <c r="G58" s="41" t="s">
        <v>181</v>
      </c>
      <c r="H58" s="16">
        <v>0.4912962962962963</v>
      </c>
      <c r="I58" s="16">
        <v>0.0746296296296296</v>
      </c>
      <c r="J58" s="43">
        <v>20.09925558312656</v>
      </c>
    </row>
    <row r="59" spans="1:10" ht="12.75">
      <c r="A59" s="8">
        <v>54</v>
      </c>
      <c r="B59" s="8">
        <v>13</v>
      </c>
      <c r="C59" s="8">
        <v>87</v>
      </c>
      <c r="D59" s="22" t="s">
        <v>270</v>
      </c>
      <c r="E59" s="8" t="s">
        <v>19</v>
      </c>
      <c r="F59" s="40" t="s">
        <v>167</v>
      </c>
      <c r="G59" s="41" t="s">
        <v>181</v>
      </c>
      <c r="H59" s="16">
        <v>0.49178240740740736</v>
      </c>
      <c r="I59" s="16">
        <v>0.07511574074074068</v>
      </c>
      <c r="J59" s="43">
        <v>19.969183359013883</v>
      </c>
    </row>
    <row r="60" spans="1:10" ht="12.75">
      <c r="A60" s="8">
        <v>55</v>
      </c>
      <c r="B60" s="8">
        <v>14</v>
      </c>
      <c r="C60" s="8">
        <v>78</v>
      </c>
      <c r="D60" s="22" t="s">
        <v>260</v>
      </c>
      <c r="E60" s="8" t="s">
        <v>19</v>
      </c>
      <c r="F60" s="40" t="s">
        <v>254</v>
      </c>
      <c r="G60" s="41" t="s">
        <v>179</v>
      </c>
      <c r="H60" s="16">
        <v>0.4919560185185185</v>
      </c>
      <c r="I60" s="16">
        <v>0.07528935185185182</v>
      </c>
      <c r="J60" s="43">
        <v>19.923136049192937</v>
      </c>
    </row>
    <row r="61" spans="1:10" ht="12.75">
      <c r="A61" s="8">
        <v>56</v>
      </c>
      <c r="B61" s="8">
        <v>5</v>
      </c>
      <c r="C61" s="8">
        <v>6</v>
      </c>
      <c r="D61" s="22" t="s">
        <v>187</v>
      </c>
      <c r="E61" s="8" t="s">
        <v>20</v>
      </c>
      <c r="F61" s="40" t="s">
        <v>100</v>
      </c>
      <c r="G61" s="41" t="s">
        <v>186</v>
      </c>
      <c r="H61" s="16">
        <v>0.4931365740740741</v>
      </c>
      <c r="I61" s="16">
        <v>0.07646990740740739</v>
      </c>
      <c r="J61" s="43">
        <v>19.615559255335256</v>
      </c>
    </row>
    <row r="62" spans="1:10" ht="12.75">
      <c r="A62" s="8">
        <v>57</v>
      </c>
      <c r="B62" s="8">
        <v>14</v>
      </c>
      <c r="C62" s="8">
        <v>49</v>
      </c>
      <c r="D62" s="22" t="s">
        <v>226</v>
      </c>
      <c r="E62" s="8" t="s">
        <v>17</v>
      </c>
      <c r="F62" s="40" t="s">
        <v>96</v>
      </c>
      <c r="G62" s="41" t="s">
        <v>186</v>
      </c>
      <c r="H62" s="16">
        <v>0.49317129629629625</v>
      </c>
      <c r="I62" s="16">
        <v>0.07650462962962956</v>
      </c>
      <c r="J62" s="43">
        <v>19.60665658093799</v>
      </c>
    </row>
    <row r="63" spans="1:10" ht="12.75">
      <c r="A63" s="8">
        <v>58</v>
      </c>
      <c r="B63" s="8">
        <v>18</v>
      </c>
      <c r="C63" s="8">
        <v>92</v>
      </c>
      <c r="D63" s="22" t="s">
        <v>276</v>
      </c>
      <c r="E63" s="8" t="s">
        <v>18</v>
      </c>
      <c r="F63" s="40" t="s">
        <v>112</v>
      </c>
      <c r="G63" s="41" t="s">
        <v>181</v>
      </c>
      <c r="H63" s="16">
        <v>0.49317129629629625</v>
      </c>
      <c r="I63" s="16">
        <v>0.07650462962962956</v>
      </c>
      <c r="J63" s="43">
        <v>19.60665658093799</v>
      </c>
    </row>
    <row r="64" spans="1:10" ht="12.75">
      <c r="A64" s="8">
        <v>59</v>
      </c>
      <c r="B64" s="8">
        <v>19</v>
      </c>
      <c r="C64" s="8">
        <v>58</v>
      </c>
      <c r="D64" s="22" t="s">
        <v>237</v>
      </c>
      <c r="E64" s="8" t="s">
        <v>18</v>
      </c>
      <c r="F64" s="40" t="s">
        <v>129</v>
      </c>
      <c r="G64" s="41" t="s">
        <v>177</v>
      </c>
      <c r="H64" s="16">
        <v>0.49355324074074075</v>
      </c>
      <c r="I64" s="16">
        <v>0.07688657407407407</v>
      </c>
      <c r="J64" s="43">
        <v>19.509257865422253</v>
      </c>
    </row>
    <row r="65" spans="1:10" ht="12.75">
      <c r="A65" s="8">
        <v>60</v>
      </c>
      <c r="B65" s="8">
        <v>20</v>
      </c>
      <c r="C65" s="8">
        <v>55</v>
      </c>
      <c r="D65" s="22" t="s">
        <v>234</v>
      </c>
      <c r="E65" s="8" t="s">
        <v>18</v>
      </c>
      <c r="F65" s="40" t="s">
        <v>129</v>
      </c>
      <c r="G65" s="41" t="s">
        <v>177</v>
      </c>
      <c r="H65" s="16">
        <v>0.4939814814814815</v>
      </c>
      <c r="I65" s="16">
        <v>0.07731481481481484</v>
      </c>
      <c r="J65" s="43">
        <v>19.401197604790415</v>
      </c>
    </row>
    <row r="66" spans="1:10" ht="12.75">
      <c r="A66" s="8">
        <v>61</v>
      </c>
      <c r="B66" s="8">
        <v>15</v>
      </c>
      <c r="C66" s="8">
        <v>57</v>
      </c>
      <c r="D66" s="22" t="s">
        <v>236</v>
      </c>
      <c r="E66" s="8" t="s">
        <v>17</v>
      </c>
      <c r="F66" s="40" t="s">
        <v>129</v>
      </c>
      <c r="G66" s="41" t="s">
        <v>177</v>
      </c>
      <c r="H66" s="16">
        <v>0.49417824074074074</v>
      </c>
      <c r="I66" s="16">
        <v>0.07751157407407405</v>
      </c>
      <c r="J66" s="43">
        <v>19.351948633716596</v>
      </c>
    </row>
    <row r="67" spans="1:10" ht="12.75">
      <c r="A67" s="8">
        <v>62</v>
      </c>
      <c r="B67" s="8">
        <v>21</v>
      </c>
      <c r="C67" s="8">
        <v>21</v>
      </c>
      <c r="D67" s="22" t="s">
        <v>208</v>
      </c>
      <c r="E67" s="8" t="s">
        <v>18</v>
      </c>
      <c r="F67" s="40" t="s">
        <v>159</v>
      </c>
      <c r="G67" s="41" t="s">
        <v>209</v>
      </c>
      <c r="H67" s="16">
        <v>0.49444444444444446</v>
      </c>
      <c r="I67" s="16">
        <v>0.07777777777777778</v>
      </c>
      <c r="J67" s="43">
        <v>19.285714285714285</v>
      </c>
    </row>
    <row r="68" spans="1:10" ht="12.75">
      <c r="A68" s="8">
        <v>63</v>
      </c>
      <c r="B68" s="8">
        <v>15</v>
      </c>
      <c r="C68" s="8">
        <v>1</v>
      </c>
      <c r="D68" s="22" t="s">
        <v>176</v>
      </c>
      <c r="E68" s="8" t="s">
        <v>19</v>
      </c>
      <c r="F68" s="40" t="s">
        <v>127</v>
      </c>
      <c r="G68" s="41" t="s">
        <v>177</v>
      </c>
      <c r="H68" s="16">
        <v>0.49494212962962963</v>
      </c>
      <c r="I68" s="16">
        <v>0.07827546296296295</v>
      </c>
      <c r="J68" s="43">
        <v>19.16309330178915</v>
      </c>
    </row>
    <row r="69" spans="1:10" ht="12.75">
      <c r="A69" s="8">
        <v>64</v>
      </c>
      <c r="B69" s="8">
        <v>22</v>
      </c>
      <c r="C69" s="8">
        <v>16</v>
      </c>
      <c r="D69" s="22" t="s">
        <v>202</v>
      </c>
      <c r="E69" s="8" t="s">
        <v>18</v>
      </c>
      <c r="F69" s="40" t="s">
        <v>167</v>
      </c>
      <c r="G69" s="41" t="s">
        <v>181</v>
      </c>
      <c r="H69" s="16">
        <v>0.49519675925925927</v>
      </c>
      <c r="I69" s="16">
        <v>0.07853009259259258</v>
      </c>
      <c r="J69" s="43">
        <v>19.100957995578483</v>
      </c>
    </row>
    <row r="70" spans="1:10" ht="12.75">
      <c r="A70" s="8">
        <v>65</v>
      </c>
      <c r="B70" s="8">
        <v>8</v>
      </c>
      <c r="C70" s="8">
        <v>20</v>
      </c>
      <c r="D70" s="22" t="s">
        <v>207</v>
      </c>
      <c r="E70" s="8" t="s">
        <v>16</v>
      </c>
      <c r="F70" s="40" t="s">
        <v>100</v>
      </c>
      <c r="G70" s="41" t="s">
        <v>186</v>
      </c>
      <c r="H70" s="16">
        <v>0.4954861111111111</v>
      </c>
      <c r="I70" s="16">
        <v>0.07881944444444444</v>
      </c>
      <c r="J70" s="43">
        <v>19.03083700440529</v>
      </c>
    </row>
    <row r="71" spans="1:10" ht="12.75">
      <c r="A71" s="8">
        <v>66</v>
      </c>
      <c r="B71" s="8">
        <v>23</v>
      </c>
      <c r="C71" s="8">
        <v>72</v>
      </c>
      <c r="D71" s="22" t="s">
        <v>253</v>
      </c>
      <c r="E71" s="8" t="s">
        <v>18</v>
      </c>
      <c r="F71" s="40" t="s">
        <v>254</v>
      </c>
      <c r="G71" s="41" t="s">
        <v>179</v>
      </c>
      <c r="H71" s="16">
        <v>0.4962037037037037</v>
      </c>
      <c r="I71" s="16">
        <v>0.07953703703703702</v>
      </c>
      <c r="J71" s="43">
        <v>18.85913853317812</v>
      </c>
    </row>
    <row r="72" spans="1:10" ht="12.75">
      <c r="A72" s="8">
        <v>67</v>
      </c>
      <c r="B72" s="8">
        <v>16</v>
      </c>
      <c r="C72" s="8">
        <v>14</v>
      </c>
      <c r="D72" s="22" t="s">
        <v>197</v>
      </c>
      <c r="E72" s="8" t="s">
        <v>17</v>
      </c>
      <c r="F72" s="40" t="s">
        <v>94</v>
      </c>
      <c r="G72" s="41" t="s">
        <v>177</v>
      </c>
      <c r="H72" s="16">
        <v>0.4962037037037037</v>
      </c>
      <c r="I72" s="16">
        <v>0.07953703703703702</v>
      </c>
      <c r="J72" s="43">
        <v>18.85913853317812</v>
      </c>
    </row>
    <row r="73" spans="1:10" ht="12.75">
      <c r="A73" s="8">
        <v>68</v>
      </c>
      <c r="B73" s="8">
        <v>16</v>
      </c>
      <c r="C73" s="8">
        <v>83</v>
      </c>
      <c r="D73" s="22" t="s">
        <v>266</v>
      </c>
      <c r="E73" s="8" t="s">
        <v>19</v>
      </c>
      <c r="F73" s="40" t="s">
        <v>120</v>
      </c>
      <c r="G73" s="41" t="s">
        <v>179</v>
      </c>
      <c r="H73" s="16">
        <v>0.496875</v>
      </c>
      <c r="I73" s="16">
        <v>0.08020833333333333</v>
      </c>
      <c r="J73" s="43">
        <v>18.701298701298704</v>
      </c>
    </row>
    <row r="74" spans="1:10" ht="12.75">
      <c r="A74" s="8">
        <v>69</v>
      </c>
      <c r="B74" s="8">
        <v>24</v>
      </c>
      <c r="C74" s="8">
        <v>5</v>
      </c>
      <c r="D74" s="22" t="s">
        <v>183</v>
      </c>
      <c r="E74" s="8" t="s">
        <v>18</v>
      </c>
      <c r="F74" s="40" t="s">
        <v>117</v>
      </c>
      <c r="G74" s="41" t="s">
        <v>177</v>
      </c>
      <c r="H74" s="16">
        <v>0.4973958333333333</v>
      </c>
      <c r="I74" s="16">
        <v>0.08072916666666663</v>
      </c>
      <c r="J74" s="43">
        <v>18.58064516129033</v>
      </c>
    </row>
    <row r="75" spans="1:10" ht="12.75">
      <c r="A75" s="8">
        <v>70</v>
      </c>
      <c r="B75" s="8">
        <v>17</v>
      </c>
      <c r="C75" s="8">
        <v>45</v>
      </c>
      <c r="D75" s="22" t="s">
        <v>222</v>
      </c>
      <c r="E75" s="8" t="s">
        <v>17</v>
      </c>
      <c r="F75" s="40" t="s">
        <v>113</v>
      </c>
      <c r="G75" s="41" t="s">
        <v>177</v>
      </c>
      <c r="H75" s="16">
        <v>0.49849537037037034</v>
      </c>
      <c r="I75" s="16">
        <v>0.08182870370370365</v>
      </c>
      <c r="J75" s="43">
        <v>18.330975954738342</v>
      </c>
    </row>
    <row r="76" spans="1:10" ht="12.75">
      <c r="A76" s="8">
        <v>71</v>
      </c>
      <c r="B76" s="8">
        <v>25</v>
      </c>
      <c r="C76" s="8">
        <v>15</v>
      </c>
      <c r="D76" s="22" t="s">
        <v>199</v>
      </c>
      <c r="E76" s="8" t="s">
        <v>18</v>
      </c>
      <c r="F76" s="40" t="s">
        <v>132</v>
      </c>
      <c r="G76" s="41" t="s">
        <v>177</v>
      </c>
      <c r="H76" s="16">
        <v>0.49953703703703706</v>
      </c>
      <c r="I76" s="16">
        <v>0.08287037037037037</v>
      </c>
      <c r="J76" s="43">
        <v>18.100558659217878</v>
      </c>
    </row>
    <row r="77" spans="1:10" ht="12.75">
      <c r="A77" s="8">
        <v>72</v>
      </c>
      <c r="B77" s="8">
        <v>26</v>
      </c>
      <c r="C77" s="8">
        <v>94</v>
      </c>
      <c r="D77" s="22" t="s">
        <v>278</v>
      </c>
      <c r="E77" s="8" t="s">
        <v>18</v>
      </c>
      <c r="F77" s="40" t="s">
        <v>95</v>
      </c>
      <c r="G77" s="41" t="s">
        <v>177</v>
      </c>
      <c r="H77" s="16">
        <v>0.5001736111111111</v>
      </c>
      <c r="I77" s="16">
        <v>0.08350694444444445</v>
      </c>
      <c r="J77" s="43">
        <v>17.96257796257796</v>
      </c>
    </row>
    <row r="78" spans="1:10" ht="12.75">
      <c r="A78" s="8">
        <v>73</v>
      </c>
      <c r="B78" s="8">
        <v>6</v>
      </c>
      <c r="C78" s="8">
        <v>90</v>
      </c>
      <c r="D78" s="22" t="s">
        <v>274</v>
      </c>
      <c r="E78" s="8" t="s">
        <v>20</v>
      </c>
      <c r="F78" s="40" t="s">
        <v>167</v>
      </c>
      <c r="G78" s="41" t="s">
        <v>181</v>
      </c>
      <c r="H78" s="16">
        <v>0.5013657407407407</v>
      </c>
      <c r="I78" s="16">
        <v>0.08469907407407401</v>
      </c>
      <c r="J78" s="43">
        <v>17.709756764143222</v>
      </c>
    </row>
    <row r="79" spans="1:10" ht="12.75">
      <c r="A79" s="8">
        <v>74</v>
      </c>
      <c r="B79" s="8">
        <v>17</v>
      </c>
      <c r="C79" s="8">
        <v>46</v>
      </c>
      <c r="D79" s="22" t="s">
        <v>223</v>
      </c>
      <c r="E79" s="8" t="s">
        <v>19</v>
      </c>
      <c r="F79" s="40" t="s">
        <v>96</v>
      </c>
      <c r="G79" s="41" t="s">
        <v>186</v>
      </c>
      <c r="H79" s="16">
        <v>0.5033564814814815</v>
      </c>
      <c r="I79" s="16">
        <v>0.0866898148148148</v>
      </c>
      <c r="J79" s="43">
        <v>17.303070761014688</v>
      </c>
    </row>
    <row r="80" spans="1:10" ht="12.75">
      <c r="A80" s="8">
        <v>75</v>
      </c>
      <c r="B80" s="8">
        <v>18</v>
      </c>
      <c r="C80" s="8">
        <v>51</v>
      </c>
      <c r="D80" s="22" t="s">
        <v>228</v>
      </c>
      <c r="E80" s="8" t="s">
        <v>17</v>
      </c>
      <c r="F80" s="40" t="s">
        <v>154</v>
      </c>
      <c r="G80" s="41" t="s">
        <v>186</v>
      </c>
      <c r="H80" s="16">
        <v>0.5033564814814815</v>
      </c>
      <c r="I80" s="16">
        <v>0.0866898148148148</v>
      </c>
      <c r="J80" s="43">
        <v>17.303070761014688</v>
      </c>
    </row>
    <row r="81" spans="1:10" ht="12.75">
      <c r="A81" s="8">
        <v>76</v>
      </c>
      <c r="B81" s="8">
        <v>18</v>
      </c>
      <c r="C81" s="8">
        <v>62</v>
      </c>
      <c r="D81" s="22" t="s">
        <v>242</v>
      </c>
      <c r="E81" s="8" t="s">
        <v>19</v>
      </c>
      <c r="F81" s="40" t="s">
        <v>158</v>
      </c>
      <c r="G81" s="41" t="s">
        <v>181</v>
      </c>
      <c r="H81" s="16">
        <v>0.5085648148148149</v>
      </c>
      <c r="I81" s="16">
        <v>0.09189814814814817</v>
      </c>
      <c r="J81" s="43">
        <v>16.322418136020147</v>
      </c>
    </row>
    <row r="83" spans="1:10" ht="15">
      <c r="A83" s="48" t="s">
        <v>316</v>
      </c>
      <c r="B83" s="48"/>
      <c r="C83" s="48"/>
      <c r="D83" s="48"/>
      <c r="E83" s="48"/>
      <c r="F83" s="48"/>
      <c r="G83" s="48"/>
      <c r="H83" s="48"/>
      <c r="I83" s="48"/>
      <c r="J83" s="48"/>
    </row>
    <row r="84" spans="1:10" ht="12.75">
      <c r="A84" s="24" t="s">
        <v>6</v>
      </c>
      <c r="B84" s="24" t="s">
        <v>70</v>
      </c>
      <c r="C84" s="24" t="s">
        <v>55</v>
      </c>
      <c r="D84" s="5" t="s">
        <v>10</v>
      </c>
      <c r="E84" s="24" t="s">
        <v>11</v>
      </c>
      <c r="F84" s="5" t="s">
        <v>5</v>
      </c>
      <c r="G84" s="24" t="s">
        <v>56</v>
      </c>
      <c r="H84" s="17" t="s">
        <v>49</v>
      </c>
      <c r="I84" s="24" t="s">
        <v>1</v>
      </c>
      <c r="J84" s="24" t="s">
        <v>3</v>
      </c>
    </row>
    <row r="85" spans="1:10" ht="12.75">
      <c r="A85" s="8">
        <v>1</v>
      </c>
      <c r="B85" s="8">
        <v>1</v>
      </c>
      <c r="C85" s="8">
        <v>30</v>
      </c>
      <c r="D85" s="22" t="s">
        <v>200</v>
      </c>
      <c r="E85" s="8" t="s">
        <v>65</v>
      </c>
      <c r="F85" s="40" t="s">
        <v>116</v>
      </c>
      <c r="G85" s="41" t="s">
        <v>181</v>
      </c>
      <c r="H85" s="16">
        <v>0.46527777777777773</v>
      </c>
      <c r="I85" s="16">
        <v>0.04861111111111105</v>
      </c>
      <c r="J85" s="43">
        <v>24</v>
      </c>
    </row>
    <row r="86" spans="1:10" ht="12.75">
      <c r="A86" s="8">
        <v>2</v>
      </c>
      <c r="B86" s="8">
        <v>1</v>
      </c>
      <c r="C86" s="8">
        <v>34</v>
      </c>
      <c r="D86" s="22" t="s">
        <v>238</v>
      </c>
      <c r="E86" s="8" t="s">
        <v>78</v>
      </c>
      <c r="F86" s="40" t="s">
        <v>152</v>
      </c>
      <c r="G86" s="41" t="s">
        <v>181</v>
      </c>
      <c r="H86" s="16">
        <v>0.46623842592592596</v>
      </c>
      <c r="I86" s="16">
        <v>0.049571759259259274</v>
      </c>
      <c r="J86" s="43">
        <v>23.534905440112063</v>
      </c>
    </row>
    <row r="87" spans="1:10" ht="12.75">
      <c r="A87" s="8">
        <v>3</v>
      </c>
      <c r="B87" s="8">
        <v>1</v>
      </c>
      <c r="C87" s="8">
        <v>31</v>
      </c>
      <c r="D87" s="22" t="s">
        <v>201</v>
      </c>
      <c r="E87" s="8" t="s">
        <v>91</v>
      </c>
      <c r="F87" s="40" t="s">
        <v>166</v>
      </c>
      <c r="G87" s="41" t="s">
        <v>177</v>
      </c>
      <c r="H87" s="16">
        <v>0.46759259259259256</v>
      </c>
      <c r="I87" s="16">
        <v>0.050925925925925875</v>
      </c>
      <c r="J87" s="43">
        <v>22.90909090909093</v>
      </c>
    </row>
    <row r="88" spans="1:10" ht="12.75">
      <c r="A88" s="8">
        <v>4</v>
      </c>
      <c r="B88" s="8">
        <v>2</v>
      </c>
      <c r="C88" s="8">
        <v>32</v>
      </c>
      <c r="D88" s="22" t="s">
        <v>204</v>
      </c>
      <c r="E88" s="8" t="s">
        <v>91</v>
      </c>
      <c r="F88" s="40" t="s">
        <v>166</v>
      </c>
      <c r="G88" s="41" t="s">
        <v>177</v>
      </c>
      <c r="H88" s="16">
        <v>0.4676157407407407</v>
      </c>
      <c r="I88" s="16">
        <v>0.05094907407407401</v>
      </c>
      <c r="J88" s="43">
        <v>22.898682417083172</v>
      </c>
    </row>
    <row r="89" spans="1:10" ht="12.75">
      <c r="A89" s="8">
        <v>5</v>
      </c>
      <c r="B89" s="8">
        <v>2</v>
      </c>
      <c r="C89" s="8">
        <v>28</v>
      </c>
      <c r="D89" s="22" t="s">
        <v>185</v>
      </c>
      <c r="E89" s="8" t="s">
        <v>78</v>
      </c>
      <c r="F89" s="40" t="s">
        <v>100</v>
      </c>
      <c r="G89" s="41" t="s">
        <v>186</v>
      </c>
      <c r="H89" s="16">
        <v>0.4683564814814815</v>
      </c>
      <c r="I89" s="16">
        <v>0.05168981481481483</v>
      </c>
      <c r="J89" s="43">
        <v>22.570532915360495</v>
      </c>
    </row>
    <row r="90" spans="1:10" ht="12.75">
      <c r="A90" s="8">
        <v>6</v>
      </c>
      <c r="B90" s="8">
        <v>2</v>
      </c>
      <c r="C90" s="8">
        <v>33</v>
      </c>
      <c r="D90" s="22" t="s">
        <v>217</v>
      </c>
      <c r="E90" s="8" t="s">
        <v>65</v>
      </c>
      <c r="F90" s="40" t="s">
        <v>218</v>
      </c>
      <c r="G90" s="41" t="s">
        <v>179</v>
      </c>
      <c r="H90" s="16">
        <v>0.4686342592592592</v>
      </c>
      <c r="I90" s="16">
        <v>0.05196759259259254</v>
      </c>
      <c r="J90" s="43">
        <v>22.449888641425414</v>
      </c>
    </row>
    <row r="91" spans="1:10" ht="12.75">
      <c r="A91" s="8">
        <v>7</v>
      </c>
      <c r="B91" s="8">
        <v>3</v>
      </c>
      <c r="C91" s="8">
        <v>35</v>
      </c>
      <c r="D91" s="22" t="s">
        <v>273</v>
      </c>
      <c r="E91" s="8" t="s">
        <v>78</v>
      </c>
      <c r="F91" s="40" t="s">
        <v>167</v>
      </c>
      <c r="G91" s="41" t="s">
        <v>181</v>
      </c>
      <c r="H91" s="16">
        <v>0.4738425925925926</v>
      </c>
      <c r="I91" s="16">
        <v>0.05717592592592591</v>
      </c>
      <c r="J91" s="43">
        <v>20.404858299595148</v>
      </c>
    </row>
    <row r="92" spans="1:10" ht="12.75">
      <c r="A92" s="8">
        <v>8</v>
      </c>
      <c r="B92" s="8">
        <v>3</v>
      </c>
      <c r="C92" s="8">
        <v>27</v>
      </c>
      <c r="D92" s="22" t="s">
        <v>184</v>
      </c>
      <c r="E92" s="8" t="s">
        <v>65</v>
      </c>
      <c r="F92" s="40" t="s">
        <v>167</v>
      </c>
      <c r="G92" s="41" t="s">
        <v>181</v>
      </c>
      <c r="H92" s="16">
        <v>0.48009259259259257</v>
      </c>
      <c r="I92" s="16">
        <v>0.06342592592592589</v>
      </c>
      <c r="J92" s="43">
        <v>18.394160583941616</v>
      </c>
    </row>
    <row r="93" spans="1:10" ht="12.75">
      <c r="A93" s="8">
        <v>9</v>
      </c>
      <c r="B93" s="8">
        <v>4</v>
      </c>
      <c r="C93" s="8">
        <v>29</v>
      </c>
      <c r="D93" s="22" t="s">
        <v>198</v>
      </c>
      <c r="E93" s="8" t="s">
        <v>78</v>
      </c>
      <c r="F93" s="40" t="s">
        <v>94</v>
      </c>
      <c r="G93" s="41" t="s">
        <v>177</v>
      </c>
      <c r="H93" s="16">
        <v>0.5038194444444445</v>
      </c>
      <c r="I93" s="16">
        <v>0.0871527777777778</v>
      </c>
      <c r="J93" s="43">
        <v>13.38645418326693</v>
      </c>
    </row>
    <row r="96" spans="1:10" ht="15">
      <c r="A96" s="48" t="s">
        <v>59</v>
      </c>
      <c r="B96" s="48"/>
      <c r="C96" s="48"/>
      <c r="D96" s="48"/>
      <c r="E96" s="48"/>
      <c r="F96" s="48"/>
      <c r="G96" s="48"/>
      <c r="H96" s="48"/>
      <c r="I96" s="48"/>
      <c r="J96" s="48"/>
    </row>
    <row r="97" spans="1:10" ht="12.75">
      <c r="A97" s="24"/>
      <c r="B97" s="24" t="s">
        <v>70</v>
      </c>
      <c r="C97" s="24" t="s">
        <v>55</v>
      </c>
      <c r="D97" s="5" t="s">
        <v>10</v>
      </c>
      <c r="E97" s="24" t="s">
        <v>11</v>
      </c>
      <c r="F97" s="5" t="s">
        <v>5</v>
      </c>
      <c r="G97" s="24" t="s">
        <v>56</v>
      </c>
      <c r="H97" s="17" t="s">
        <v>49</v>
      </c>
      <c r="I97" s="24" t="s">
        <v>1</v>
      </c>
      <c r="J97" s="24" t="s">
        <v>3</v>
      </c>
    </row>
    <row r="98" spans="1:10" ht="12.75">
      <c r="A98" s="49" t="s">
        <v>294</v>
      </c>
      <c r="B98" s="49"/>
      <c r="C98" s="49"/>
      <c r="D98" s="49"/>
      <c r="E98" s="49"/>
      <c r="F98" s="49"/>
      <c r="G98" s="49"/>
      <c r="H98" s="49"/>
      <c r="I98" s="49"/>
      <c r="J98" s="49"/>
    </row>
    <row r="99" spans="1:10" ht="12.75">
      <c r="A99" s="8"/>
      <c r="B99" s="8">
        <v>1</v>
      </c>
      <c r="C99" s="8">
        <v>52</v>
      </c>
      <c r="D99" s="22" t="s">
        <v>229</v>
      </c>
      <c r="E99" s="8" t="s">
        <v>16</v>
      </c>
      <c r="F99" s="40" t="s">
        <v>151</v>
      </c>
      <c r="G99" s="41" t="s">
        <v>181</v>
      </c>
      <c r="H99" s="16">
        <v>0.4739467592592593</v>
      </c>
      <c r="I99" s="16">
        <v>0.05728009259259259</v>
      </c>
      <c r="J99" s="43">
        <v>26.187108506769047</v>
      </c>
    </row>
    <row r="100" spans="1:10" ht="12.75">
      <c r="A100" s="8"/>
      <c r="B100" s="8">
        <v>2</v>
      </c>
      <c r="C100" s="8">
        <v>104</v>
      </c>
      <c r="D100" s="22" t="s">
        <v>288</v>
      </c>
      <c r="E100" s="8" t="s">
        <v>16</v>
      </c>
      <c r="F100" s="40" t="s">
        <v>112</v>
      </c>
      <c r="G100" s="41" t="s">
        <v>181</v>
      </c>
      <c r="H100" s="16">
        <v>0.4796875</v>
      </c>
      <c r="I100" s="16">
        <v>0.0630208333333333</v>
      </c>
      <c r="J100" s="43">
        <v>23.801652892561993</v>
      </c>
    </row>
    <row r="101" spans="1:10" ht="12.75">
      <c r="A101" s="8"/>
      <c r="B101" s="8">
        <v>3</v>
      </c>
      <c r="C101" s="8">
        <v>2</v>
      </c>
      <c r="D101" s="22" t="s">
        <v>178</v>
      </c>
      <c r="E101" s="8" t="s">
        <v>16</v>
      </c>
      <c r="F101" s="40" t="s">
        <v>160</v>
      </c>
      <c r="G101" s="41" t="s">
        <v>179</v>
      </c>
      <c r="H101" s="16">
        <v>0.48142361111111115</v>
      </c>
      <c r="I101" s="16">
        <v>0.06475694444444446</v>
      </c>
      <c r="J101" s="43">
        <v>23.163538873994632</v>
      </c>
    </row>
    <row r="102" spans="1:10" ht="12.75">
      <c r="A102" s="8"/>
      <c r="B102" s="8">
        <v>4</v>
      </c>
      <c r="C102" s="8">
        <v>66</v>
      </c>
      <c r="D102" s="22" t="s">
        <v>247</v>
      </c>
      <c r="E102" s="8" t="s">
        <v>16</v>
      </c>
      <c r="F102" s="40" t="s">
        <v>117</v>
      </c>
      <c r="G102" s="41" t="s">
        <v>177</v>
      </c>
      <c r="H102" s="16">
        <v>0.4844907407407408</v>
      </c>
      <c r="I102" s="16">
        <v>0.06782407407407409</v>
      </c>
      <c r="J102" s="43">
        <v>22.116040955631394</v>
      </c>
    </row>
    <row r="103" spans="1:10" ht="12.75">
      <c r="A103" s="8"/>
      <c r="B103" s="8">
        <v>5</v>
      </c>
      <c r="C103" s="8">
        <v>47</v>
      </c>
      <c r="D103" s="22" t="s">
        <v>224</v>
      </c>
      <c r="E103" s="8" t="s">
        <v>16</v>
      </c>
      <c r="F103" s="40" t="s">
        <v>96</v>
      </c>
      <c r="G103" s="41" t="s">
        <v>186</v>
      </c>
      <c r="H103" s="16">
        <v>0.48541666666666666</v>
      </c>
      <c r="I103" s="16">
        <v>0.06875</v>
      </c>
      <c r="J103" s="43">
        <v>21.818181818181824</v>
      </c>
    </row>
    <row r="104" spans="1:10" ht="12.75">
      <c r="A104" s="8"/>
      <c r="B104" s="8">
        <v>6</v>
      </c>
      <c r="C104" s="8">
        <v>71</v>
      </c>
      <c r="D104" s="22" t="s">
        <v>252</v>
      </c>
      <c r="E104" s="8" t="s">
        <v>16</v>
      </c>
      <c r="F104" s="40" t="s">
        <v>94</v>
      </c>
      <c r="G104" s="41" t="s">
        <v>177</v>
      </c>
      <c r="H104" s="16">
        <v>0.4875</v>
      </c>
      <c r="I104" s="16">
        <v>0.0708333333333333</v>
      </c>
      <c r="J104" s="43">
        <v>21.176470588235304</v>
      </c>
    </row>
    <row r="105" spans="1:10" ht="12.75">
      <c r="A105" s="8"/>
      <c r="B105" s="8">
        <v>7</v>
      </c>
      <c r="C105" s="8">
        <v>50</v>
      </c>
      <c r="D105" s="22" t="s">
        <v>227</v>
      </c>
      <c r="E105" s="8" t="s">
        <v>16</v>
      </c>
      <c r="F105" s="40" t="s">
        <v>96</v>
      </c>
      <c r="G105" s="41" t="s">
        <v>186</v>
      </c>
      <c r="H105" s="16">
        <v>0.4876736111111111</v>
      </c>
      <c r="I105" s="16">
        <v>0.07100694444444444</v>
      </c>
      <c r="J105" s="43">
        <v>21.12469437652812</v>
      </c>
    </row>
    <row r="106" spans="1:10" ht="12.75">
      <c r="A106" s="8"/>
      <c r="B106" s="8">
        <v>8</v>
      </c>
      <c r="C106" s="8">
        <v>20</v>
      </c>
      <c r="D106" s="22" t="s">
        <v>207</v>
      </c>
      <c r="E106" s="8" t="s">
        <v>16</v>
      </c>
      <c r="F106" s="40" t="s">
        <v>100</v>
      </c>
      <c r="G106" s="41" t="s">
        <v>186</v>
      </c>
      <c r="H106" s="16">
        <v>0.4954861111111111</v>
      </c>
      <c r="I106" s="16">
        <v>0.07881944444444444</v>
      </c>
      <c r="J106" s="43">
        <v>19.03083700440529</v>
      </c>
    </row>
    <row r="108" spans="1:10" ht="12.75">
      <c r="A108" s="49" t="s">
        <v>295</v>
      </c>
      <c r="B108" s="49"/>
      <c r="C108" s="49"/>
      <c r="D108" s="49"/>
      <c r="E108" s="49"/>
      <c r="F108" s="49"/>
      <c r="G108" s="49"/>
      <c r="H108" s="49"/>
      <c r="I108" s="49"/>
      <c r="J108" s="49"/>
    </row>
    <row r="109" spans="1:10" ht="12.75">
      <c r="A109" s="8"/>
      <c r="B109" s="8">
        <v>1</v>
      </c>
      <c r="C109" s="8">
        <v>86</v>
      </c>
      <c r="D109" s="22" t="s">
        <v>269</v>
      </c>
      <c r="E109" s="8" t="s">
        <v>17</v>
      </c>
      <c r="F109" s="40" t="s">
        <v>102</v>
      </c>
      <c r="G109" s="41" t="s">
        <v>181</v>
      </c>
      <c r="H109" s="16">
        <v>0.4764467592592592</v>
      </c>
      <c r="I109" s="16">
        <v>0.05978009259259254</v>
      </c>
      <c r="J109" s="43">
        <v>25.091965150048427</v>
      </c>
    </row>
    <row r="110" spans="1:10" ht="12.75">
      <c r="A110" s="8"/>
      <c r="B110" s="8">
        <v>2</v>
      </c>
      <c r="C110" s="8">
        <v>68</v>
      </c>
      <c r="D110" s="22" t="s">
        <v>249</v>
      </c>
      <c r="E110" s="8" t="s">
        <v>17</v>
      </c>
      <c r="F110" s="40" t="s">
        <v>94</v>
      </c>
      <c r="G110" s="41" t="s">
        <v>177</v>
      </c>
      <c r="H110" s="16">
        <v>0.47854166666666664</v>
      </c>
      <c r="I110" s="16">
        <v>0.061875</v>
      </c>
      <c r="J110" s="43">
        <v>24.24242424242426</v>
      </c>
    </row>
    <row r="111" spans="1:10" ht="12.75">
      <c r="A111" s="8"/>
      <c r="B111" s="8">
        <v>3</v>
      </c>
      <c r="C111" s="8">
        <v>73</v>
      </c>
      <c r="D111" s="22" t="s">
        <v>255</v>
      </c>
      <c r="E111" s="8" t="s">
        <v>17</v>
      </c>
      <c r="F111" s="40" t="s">
        <v>160</v>
      </c>
      <c r="G111" s="41" t="s">
        <v>179</v>
      </c>
      <c r="H111" s="16">
        <v>0.47945601851851855</v>
      </c>
      <c r="I111" s="16">
        <v>0.06278935185185186</v>
      </c>
      <c r="J111" s="43">
        <v>23.889400921658982</v>
      </c>
    </row>
    <row r="112" spans="1:10" ht="12.75">
      <c r="A112" s="8"/>
      <c r="B112" s="8">
        <v>4</v>
      </c>
      <c r="C112" s="8">
        <v>79</v>
      </c>
      <c r="D112" s="22" t="s">
        <v>261</v>
      </c>
      <c r="E112" s="8" t="s">
        <v>17</v>
      </c>
      <c r="F112" s="40" t="s">
        <v>102</v>
      </c>
      <c r="G112" s="41" t="s">
        <v>181</v>
      </c>
      <c r="H112" s="16">
        <v>0.47951388888888885</v>
      </c>
      <c r="I112" s="16">
        <v>0.06284722222222217</v>
      </c>
      <c r="J112" s="43">
        <v>23.867403314917148</v>
      </c>
    </row>
    <row r="113" spans="1:10" ht="12.75">
      <c r="A113" s="8"/>
      <c r="B113" s="8">
        <v>5</v>
      </c>
      <c r="C113" s="8">
        <v>81</v>
      </c>
      <c r="D113" s="22" t="s">
        <v>263</v>
      </c>
      <c r="E113" s="8" t="s">
        <v>17</v>
      </c>
      <c r="F113" s="40" t="s">
        <v>102</v>
      </c>
      <c r="G113" s="41" t="s">
        <v>181</v>
      </c>
      <c r="H113" s="16">
        <v>0.47951388888888885</v>
      </c>
      <c r="I113" s="16">
        <v>0.06284722222222217</v>
      </c>
      <c r="J113" s="43">
        <v>23.867403314917148</v>
      </c>
    </row>
    <row r="114" spans="1:10" ht="12.75">
      <c r="A114" s="8"/>
      <c r="B114" s="8">
        <v>6</v>
      </c>
      <c r="C114" s="8">
        <v>106</v>
      </c>
      <c r="D114" s="22" t="s">
        <v>290</v>
      </c>
      <c r="E114" s="8" t="s">
        <v>17</v>
      </c>
      <c r="F114" s="40" t="s">
        <v>112</v>
      </c>
      <c r="G114" s="41" t="s">
        <v>181</v>
      </c>
      <c r="H114" s="16">
        <v>0.4809722222222222</v>
      </c>
      <c r="I114" s="16">
        <v>0.0643055555555555</v>
      </c>
      <c r="J114" s="43">
        <v>23.326133909287275</v>
      </c>
    </row>
    <row r="115" spans="1:10" ht="12.75">
      <c r="A115" s="8"/>
      <c r="B115" s="8">
        <v>7</v>
      </c>
      <c r="C115" s="8">
        <v>65</v>
      </c>
      <c r="D115" s="22" t="s">
        <v>246</v>
      </c>
      <c r="E115" s="8" t="s">
        <v>17</v>
      </c>
      <c r="F115" s="40" t="s">
        <v>244</v>
      </c>
      <c r="G115" s="41" t="s">
        <v>177</v>
      </c>
      <c r="H115" s="16">
        <v>0.4843287037037037</v>
      </c>
      <c r="I115" s="16">
        <v>0.06766203703703699</v>
      </c>
      <c r="J115" s="43">
        <v>22.169004447485474</v>
      </c>
    </row>
    <row r="116" spans="1:10" ht="12.75">
      <c r="A116" s="8"/>
      <c r="B116" s="8">
        <v>8</v>
      </c>
      <c r="C116" s="8">
        <v>64</v>
      </c>
      <c r="D116" s="22" t="s">
        <v>245</v>
      </c>
      <c r="E116" s="8" t="s">
        <v>17</v>
      </c>
      <c r="F116" s="40" t="s">
        <v>244</v>
      </c>
      <c r="G116" s="41" t="s">
        <v>177</v>
      </c>
      <c r="H116" s="16">
        <v>0.4843287037037037</v>
      </c>
      <c r="I116" s="16">
        <v>0.06766203703703699</v>
      </c>
      <c r="J116" s="43">
        <v>22.169004447485474</v>
      </c>
    </row>
    <row r="117" spans="1:10" ht="12.75">
      <c r="A117" s="8"/>
      <c r="B117" s="8">
        <v>9</v>
      </c>
      <c r="C117" s="8">
        <v>44</v>
      </c>
      <c r="D117" s="22" t="s">
        <v>221</v>
      </c>
      <c r="E117" s="8" t="s">
        <v>17</v>
      </c>
      <c r="F117" s="40" t="s">
        <v>113</v>
      </c>
      <c r="G117" s="41" t="s">
        <v>177</v>
      </c>
      <c r="H117" s="16">
        <v>0.4850462962962963</v>
      </c>
      <c r="I117" s="16">
        <v>0.06837962962962962</v>
      </c>
      <c r="J117" s="43">
        <v>21.93635748138118</v>
      </c>
    </row>
    <row r="118" spans="1:10" ht="12.75">
      <c r="A118" s="8"/>
      <c r="B118" s="8">
        <v>10</v>
      </c>
      <c r="C118" s="8">
        <v>40</v>
      </c>
      <c r="D118" s="22" t="s">
        <v>215</v>
      </c>
      <c r="E118" s="8" t="s">
        <v>17</v>
      </c>
      <c r="F118" s="40" t="s">
        <v>96</v>
      </c>
      <c r="G118" s="41" t="s">
        <v>186</v>
      </c>
      <c r="H118" s="16">
        <v>0.4869212962962963</v>
      </c>
      <c r="I118" s="16">
        <v>0.07025462962962964</v>
      </c>
      <c r="J118" s="43">
        <v>21.350906095551892</v>
      </c>
    </row>
    <row r="119" spans="1:10" ht="12.75">
      <c r="A119" s="8"/>
      <c r="B119" s="8">
        <v>11</v>
      </c>
      <c r="C119" s="8">
        <v>22</v>
      </c>
      <c r="D119" s="22" t="s">
        <v>210</v>
      </c>
      <c r="E119" s="8" t="s">
        <v>17</v>
      </c>
      <c r="F119" s="40" t="s">
        <v>101</v>
      </c>
      <c r="G119" s="41" t="s">
        <v>181</v>
      </c>
      <c r="H119" s="16">
        <v>0.48726851851851855</v>
      </c>
      <c r="I119" s="16">
        <v>0.07060185185185186</v>
      </c>
      <c r="J119" s="43">
        <v>21.24590163934426</v>
      </c>
    </row>
    <row r="120" spans="1:10" ht="12.75">
      <c r="A120" s="8"/>
      <c r="B120" s="8">
        <v>12</v>
      </c>
      <c r="C120" s="8">
        <v>41</v>
      </c>
      <c r="D120" s="22" t="s">
        <v>216</v>
      </c>
      <c r="E120" s="8" t="s">
        <v>17</v>
      </c>
      <c r="F120" s="40" t="s">
        <v>107</v>
      </c>
      <c r="G120" s="41" t="s">
        <v>179</v>
      </c>
      <c r="H120" s="16">
        <v>0.4884259259259259</v>
      </c>
      <c r="I120" s="16">
        <v>0.07175925925925919</v>
      </c>
      <c r="J120" s="43">
        <v>20.903225806451633</v>
      </c>
    </row>
    <row r="121" spans="1:10" ht="12.75">
      <c r="A121" s="8"/>
      <c r="B121" s="8">
        <v>13</v>
      </c>
      <c r="C121" s="8">
        <v>7</v>
      </c>
      <c r="D121" s="22" t="s">
        <v>188</v>
      </c>
      <c r="E121" s="8" t="s">
        <v>17</v>
      </c>
      <c r="F121" s="40" t="s">
        <v>189</v>
      </c>
      <c r="G121" s="41" t="s">
        <v>179</v>
      </c>
      <c r="H121" s="16">
        <v>0.490625</v>
      </c>
      <c r="I121" s="16">
        <v>0.07395833333333329</v>
      </c>
      <c r="J121" s="43">
        <v>20.281690140845082</v>
      </c>
    </row>
    <row r="122" spans="1:10" ht="12.75">
      <c r="A122" s="8"/>
      <c r="B122" s="8">
        <v>14</v>
      </c>
      <c r="C122" s="8">
        <v>49</v>
      </c>
      <c r="D122" s="22" t="s">
        <v>226</v>
      </c>
      <c r="E122" s="8" t="s">
        <v>17</v>
      </c>
      <c r="F122" s="40" t="s">
        <v>96</v>
      </c>
      <c r="G122" s="41" t="s">
        <v>186</v>
      </c>
      <c r="H122" s="16">
        <v>0.49317129629629625</v>
      </c>
      <c r="I122" s="16">
        <v>0.07650462962962956</v>
      </c>
      <c r="J122" s="43">
        <v>19.60665658093799</v>
      </c>
    </row>
    <row r="123" spans="1:10" ht="12.75">
      <c r="A123" s="8"/>
      <c r="B123" s="8">
        <v>15</v>
      </c>
      <c r="C123" s="8">
        <v>57</v>
      </c>
      <c r="D123" s="22" t="s">
        <v>236</v>
      </c>
      <c r="E123" s="8" t="s">
        <v>17</v>
      </c>
      <c r="F123" s="40" t="s">
        <v>129</v>
      </c>
      <c r="G123" s="41" t="s">
        <v>177</v>
      </c>
      <c r="H123" s="16">
        <v>0.49417824074074074</v>
      </c>
      <c r="I123" s="16">
        <v>0.07751157407407405</v>
      </c>
      <c r="J123" s="43">
        <v>19.351948633716596</v>
      </c>
    </row>
    <row r="124" spans="1:10" ht="12.75">
      <c r="A124" s="8"/>
      <c r="B124" s="8">
        <v>16</v>
      </c>
      <c r="C124" s="8">
        <v>14</v>
      </c>
      <c r="D124" s="22" t="s">
        <v>197</v>
      </c>
      <c r="E124" s="8" t="s">
        <v>17</v>
      </c>
      <c r="F124" s="40" t="s">
        <v>94</v>
      </c>
      <c r="G124" s="41" t="s">
        <v>177</v>
      </c>
      <c r="H124" s="16">
        <v>0.4962037037037037</v>
      </c>
      <c r="I124" s="16">
        <v>0.07953703703703702</v>
      </c>
      <c r="J124" s="43">
        <v>18.85913853317812</v>
      </c>
    </row>
    <row r="125" spans="1:10" ht="12.75">
      <c r="A125" s="8"/>
      <c r="B125" s="8">
        <v>17</v>
      </c>
      <c r="C125" s="8">
        <v>45</v>
      </c>
      <c r="D125" s="22" t="s">
        <v>222</v>
      </c>
      <c r="E125" s="8" t="s">
        <v>17</v>
      </c>
      <c r="F125" s="40" t="s">
        <v>113</v>
      </c>
      <c r="G125" s="41" t="s">
        <v>177</v>
      </c>
      <c r="H125" s="16">
        <v>0.49849537037037034</v>
      </c>
      <c r="I125" s="16">
        <v>0.08182870370370365</v>
      </c>
      <c r="J125" s="43">
        <v>18.330975954738342</v>
      </c>
    </row>
    <row r="126" spans="1:10" ht="12.75">
      <c r="A126" s="8"/>
      <c r="B126" s="8">
        <v>18</v>
      </c>
      <c r="C126" s="8">
        <v>51</v>
      </c>
      <c r="D126" s="22" t="s">
        <v>228</v>
      </c>
      <c r="E126" s="8" t="s">
        <v>17</v>
      </c>
      <c r="F126" s="40" t="s">
        <v>154</v>
      </c>
      <c r="G126" s="41" t="s">
        <v>186</v>
      </c>
      <c r="H126" s="16">
        <v>0.5033564814814815</v>
      </c>
      <c r="I126" s="16">
        <v>0.0866898148148148</v>
      </c>
      <c r="J126" s="43">
        <v>17.303070761014688</v>
      </c>
    </row>
    <row r="128" spans="1:10" ht="12.75">
      <c r="A128" s="49" t="s">
        <v>296</v>
      </c>
      <c r="B128" s="49"/>
      <c r="C128" s="49"/>
      <c r="D128" s="49"/>
      <c r="E128" s="49"/>
      <c r="F128" s="49"/>
      <c r="G128" s="49"/>
      <c r="H128" s="49"/>
      <c r="I128" s="49"/>
      <c r="J128" s="49"/>
    </row>
    <row r="129" spans="1:10" ht="12.75">
      <c r="A129" s="8"/>
      <c r="B129" s="8">
        <v>1</v>
      </c>
      <c r="C129" s="8">
        <v>23</v>
      </c>
      <c r="D129" s="22" t="s">
        <v>211</v>
      </c>
      <c r="E129" s="8" t="s">
        <v>18</v>
      </c>
      <c r="F129" s="40" t="s">
        <v>102</v>
      </c>
      <c r="G129" s="41" t="s">
        <v>181</v>
      </c>
      <c r="H129" s="16">
        <v>0.47413194444444445</v>
      </c>
      <c r="I129" s="16">
        <v>0.05746527777777777</v>
      </c>
      <c r="J129" s="43">
        <v>26.10271903323263</v>
      </c>
    </row>
    <row r="130" spans="1:10" ht="12.75">
      <c r="A130" s="8"/>
      <c r="B130" s="8">
        <v>2</v>
      </c>
      <c r="C130" s="8">
        <v>12</v>
      </c>
      <c r="D130" s="22" t="s">
        <v>195</v>
      </c>
      <c r="E130" s="8" t="s">
        <v>18</v>
      </c>
      <c r="F130" s="40" t="s">
        <v>157</v>
      </c>
      <c r="G130" s="41" t="s">
        <v>186</v>
      </c>
      <c r="H130" s="16">
        <v>0.4782754629629629</v>
      </c>
      <c r="I130" s="16">
        <v>0.06160879629629623</v>
      </c>
      <c r="J130" s="43">
        <v>24.347172647003596</v>
      </c>
    </row>
    <row r="131" spans="1:10" ht="12.75">
      <c r="A131" s="8"/>
      <c r="B131" s="8">
        <v>3</v>
      </c>
      <c r="C131" s="8">
        <v>9</v>
      </c>
      <c r="D131" s="22" t="s">
        <v>191</v>
      </c>
      <c r="E131" s="8" t="s">
        <v>18</v>
      </c>
      <c r="F131" s="40" t="s">
        <v>97</v>
      </c>
      <c r="G131" s="41" t="s">
        <v>181</v>
      </c>
      <c r="H131" s="16">
        <v>0.4809722222222222</v>
      </c>
      <c r="I131" s="16">
        <v>0.0643055555555555</v>
      </c>
      <c r="J131" s="43">
        <v>23.326133909287275</v>
      </c>
    </row>
    <row r="132" spans="1:10" ht="12.75">
      <c r="A132" s="8"/>
      <c r="B132" s="8">
        <v>4</v>
      </c>
      <c r="C132" s="8">
        <v>69</v>
      </c>
      <c r="D132" s="22" t="s">
        <v>250</v>
      </c>
      <c r="E132" s="8" t="s">
        <v>18</v>
      </c>
      <c r="F132" s="40" t="s">
        <v>94</v>
      </c>
      <c r="G132" s="41" t="s">
        <v>177</v>
      </c>
      <c r="H132" s="16">
        <v>0.48142361111111115</v>
      </c>
      <c r="I132" s="16">
        <v>0.06475694444444446</v>
      </c>
      <c r="J132" s="43">
        <v>23.163538873994632</v>
      </c>
    </row>
    <row r="133" spans="1:10" ht="12.75">
      <c r="A133" s="8"/>
      <c r="B133" s="8">
        <v>5</v>
      </c>
      <c r="C133" s="8">
        <v>8</v>
      </c>
      <c r="D133" s="22" t="s">
        <v>190</v>
      </c>
      <c r="E133" s="8" t="s">
        <v>18</v>
      </c>
      <c r="F133" s="40" t="s">
        <v>97</v>
      </c>
      <c r="G133" s="41" t="s">
        <v>181</v>
      </c>
      <c r="H133" s="16">
        <v>0.4826620370370371</v>
      </c>
      <c r="I133" s="16">
        <v>0.0659953703703704</v>
      </c>
      <c r="J133" s="43">
        <v>22.728867064187995</v>
      </c>
    </row>
    <row r="134" spans="1:10" ht="12.75">
      <c r="A134" s="8"/>
      <c r="B134" s="8">
        <v>6</v>
      </c>
      <c r="C134" s="8">
        <v>82</v>
      </c>
      <c r="D134" s="22" t="s">
        <v>264</v>
      </c>
      <c r="E134" s="8" t="s">
        <v>18</v>
      </c>
      <c r="F134" s="40" t="s">
        <v>265</v>
      </c>
      <c r="G134" s="41" t="s">
        <v>181</v>
      </c>
      <c r="H134" s="16">
        <v>0.4826851851851852</v>
      </c>
      <c r="I134" s="16">
        <v>0.06601851851851853</v>
      </c>
      <c r="J134" s="43">
        <v>22.72089761570827</v>
      </c>
    </row>
    <row r="135" spans="1:10" ht="12.75">
      <c r="A135" s="8"/>
      <c r="B135" s="8">
        <v>7</v>
      </c>
      <c r="C135" s="8">
        <v>88</v>
      </c>
      <c r="D135" s="22" t="s">
        <v>271</v>
      </c>
      <c r="E135" s="8" t="s">
        <v>18</v>
      </c>
      <c r="F135" s="40" t="s">
        <v>100</v>
      </c>
      <c r="G135" s="41" t="s">
        <v>186</v>
      </c>
      <c r="H135" s="16">
        <v>0.48613425925925924</v>
      </c>
      <c r="I135" s="16">
        <v>0.06946759259259255</v>
      </c>
      <c r="J135" s="43">
        <v>21.592802399200277</v>
      </c>
    </row>
    <row r="136" spans="1:10" ht="12.75">
      <c r="A136" s="8"/>
      <c r="B136" s="8">
        <v>8</v>
      </c>
      <c r="C136" s="8">
        <v>102</v>
      </c>
      <c r="D136" s="22" t="s">
        <v>286</v>
      </c>
      <c r="E136" s="8" t="s">
        <v>18</v>
      </c>
      <c r="F136" s="40" t="s">
        <v>96</v>
      </c>
      <c r="G136" s="41" t="s">
        <v>186</v>
      </c>
      <c r="H136" s="16">
        <v>0.48625</v>
      </c>
      <c r="I136" s="16">
        <v>0.06958333333333333</v>
      </c>
      <c r="J136" s="43">
        <v>21.55688622754491</v>
      </c>
    </row>
    <row r="137" spans="1:10" ht="12.75">
      <c r="A137" s="8"/>
      <c r="B137" s="8">
        <v>9</v>
      </c>
      <c r="C137" s="8">
        <v>26</v>
      </c>
      <c r="D137" s="22" t="s">
        <v>214</v>
      </c>
      <c r="E137" s="8" t="s">
        <v>18</v>
      </c>
      <c r="F137" s="40" t="s">
        <v>96</v>
      </c>
      <c r="G137" s="41" t="s">
        <v>186</v>
      </c>
      <c r="H137" s="16">
        <v>0.4864236111111111</v>
      </c>
      <c r="I137" s="16">
        <v>0.06975694444444441</v>
      </c>
      <c r="J137" s="43">
        <v>21.50323544051768</v>
      </c>
    </row>
    <row r="138" spans="1:10" ht="12.75">
      <c r="A138" s="8"/>
      <c r="B138" s="8">
        <v>10</v>
      </c>
      <c r="C138" s="8">
        <v>13</v>
      </c>
      <c r="D138" s="22" t="s">
        <v>196</v>
      </c>
      <c r="E138" s="8" t="s">
        <v>18</v>
      </c>
      <c r="F138" s="40" t="s">
        <v>96</v>
      </c>
      <c r="G138" s="41" t="s">
        <v>186</v>
      </c>
      <c r="H138" s="16">
        <v>0.4864236111111111</v>
      </c>
      <c r="I138" s="16">
        <v>0.06975694444444441</v>
      </c>
      <c r="J138" s="43">
        <v>21.50323544051768</v>
      </c>
    </row>
    <row r="139" spans="1:10" ht="12.75">
      <c r="A139" s="8"/>
      <c r="B139" s="8">
        <v>11</v>
      </c>
      <c r="C139" s="8">
        <v>25</v>
      </c>
      <c r="D139" s="22" t="s">
        <v>213</v>
      </c>
      <c r="E139" s="8" t="s">
        <v>18</v>
      </c>
      <c r="F139" s="40" t="s">
        <v>98</v>
      </c>
      <c r="G139" s="41" t="s">
        <v>186</v>
      </c>
      <c r="H139" s="16">
        <v>0.48666666666666664</v>
      </c>
      <c r="I139" s="16">
        <v>0.06999999999999995</v>
      </c>
      <c r="J139" s="43">
        <v>21.428571428571445</v>
      </c>
    </row>
    <row r="140" spans="1:10" ht="12.75">
      <c r="A140" s="8"/>
      <c r="B140" s="8">
        <v>12</v>
      </c>
      <c r="C140" s="8">
        <v>74</v>
      </c>
      <c r="D140" s="22" t="s">
        <v>256</v>
      </c>
      <c r="E140" s="8" t="s">
        <v>18</v>
      </c>
      <c r="F140" s="40" t="s">
        <v>254</v>
      </c>
      <c r="G140" s="41" t="s">
        <v>179</v>
      </c>
      <c r="H140" s="16">
        <v>0.4870601851851852</v>
      </c>
      <c r="I140" s="16">
        <v>0.0703935185185185</v>
      </c>
      <c r="J140" s="43">
        <v>21.308780006576793</v>
      </c>
    </row>
    <row r="141" spans="1:10" ht="12.75">
      <c r="A141" s="8"/>
      <c r="B141" s="8">
        <v>13</v>
      </c>
      <c r="C141" s="8">
        <v>17</v>
      </c>
      <c r="D141" s="22" t="s">
        <v>203</v>
      </c>
      <c r="E141" s="8" t="s">
        <v>18</v>
      </c>
      <c r="F141" s="40" t="s">
        <v>108</v>
      </c>
      <c r="G141" s="41" t="s">
        <v>177</v>
      </c>
      <c r="H141" s="16">
        <v>0.48726851851851855</v>
      </c>
      <c r="I141" s="16">
        <v>0.07060185185185186</v>
      </c>
      <c r="J141" s="43">
        <v>21.24590163934426</v>
      </c>
    </row>
    <row r="142" spans="1:10" ht="12.75">
      <c r="A142" s="8"/>
      <c r="B142" s="8">
        <v>14</v>
      </c>
      <c r="C142" s="8">
        <v>18</v>
      </c>
      <c r="D142" s="22" t="s">
        <v>205</v>
      </c>
      <c r="E142" s="8" t="s">
        <v>18</v>
      </c>
      <c r="F142" s="40" t="s">
        <v>100</v>
      </c>
      <c r="G142" s="41" t="s">
        <v>186</v>
      </c>
      <c r="H142" s="16">
        <v>0.48871527777777773</v>
      </c>
      <c r="I142" s="16">
        <v>0.07204861111111105</v>
      </c>
      <c r="J142" s="43">
        <v>20.819277108433752</v>
      </c>
    </row>
    <row r="143" spans="1:10" ht="12.75">
      <c r="A143" s="8"/>
      <c r="B143" s="8">
        <v>15</v>
      </c>
      <c r="C143" s="8">
        <v>4</v>
      </c>
      <c r="D143" s="22" t="s">
        <v>182</v>
      </c>
      <c r="E143" s="8" t="s">
        <v>18</v>
      </c>
      <c r="F143" s="40" t="s">
        <v>164</v>
      </c>
      <c r="G143" s="41" t="s">
        <v>177</v>
      </c>
      <c r="H143" s="16">
        <v>0.48871527777777773</v>
      </c>
      <c r="I143" s="16">
        <v>0.07204861111111105</v>
      </c>
      <c r="J143" s="43">
        <v>20.819277108433752</v>
      </c>
    </row>
    <row r="144" spans="1:10" ht="12.75">
      <c r="A144" s="8"/>
      <c r="B144" s="8">
        <v>16</v>
      </c>
      <c r="C144" s="8">
        <v>80</v>
      </c>
      <c r="D144" s="22" t="s">
        <v>262</v>
      </c>
      <c r="E144" s="8" t="s">
        <v>18</v>
      </c>
      <c r="F144" s="40" t="s">
        <v>158</v>
      </c>
      <c r="G144" s="41" t="s">
        <v>181</v>
      </c>
      <c r="H144" s="16">
        <v>0.4903935185185185</v>
      </c>
      <c r="I144" s="16">
        <v>0.0737268518518518</v>
      </c>
      <c r="J144" s="43">
        <v>20.345368916797504</v>
      </c>
    </row>
    <row r="145" spans="1:10" ht="12.75">
      <c r="A145" s="8"/>
      <c r="B145" s="8">
        <v>17</v>
      </c>
      <c r="C145" s="8">
        <v>42</v>
      </c>
      <c r="D145" s="22" t="s">
        <v>219</v>
      </c>
      <c r="E145" s="8" t="s">
        <v>18</v>
      </c>
      <c r="F145" s="40" t="s">
        <v>101</v>
      </c>
      <c r="G145" s="41" t="s">
        <v>181</v>
      </c>
      <c r="H145" s="16">
        <v>0.4912962962962963</v>
      </c>
      <c r="I145" s="16">
        <v>0.0746296296296296</v>
      </c>
      <c r="J145" s="43">
        <v>20.09925558312656</v>
      </c>
    </row>
    <row r="146" spans="1:10" ht="12.75">
      <c r="A146" s="8"/>
      <c r="B146" s="8">
        <v>18</v>
      </c>
      <c r="C146" s="8">
        <v>92</v>
      </c>
      <c r="D146" s="22" t="s">
        <v>276</v>
      </c>
      <c r="E146" s="8" t="s">
        <v>18</v>
      </c>
      <c r="F146" s="40" t="s">
        <v>112</v>
      </c>
      <c r="G146" s="41" t="s">
        <v>181</v>
      </c>
      <c r="H146" s="16">
        <v>0.49317129629629625</v>
      </c>
      <c r="I146" s="16">
        <v>0.07650462962962956</v>
      </c>
      <c r="J146" s="43">
        <v>19.60665658093799</v>
      </c>
    </row>
    <row r="147" spans="1:10" ht="12.75">
      <c r="A147" s="8"/>
      <c r="B147" s="8">
        <v>19</v>
      </c>
      <c r="C147" s="8">
        <v>58</v>
      </c>
      <c r="D147" s="22" t="s">
        <v>237</v>
      </c>
      <c r="E147" s="8" t="s">
        <v>18</v>
      </c>
      <c r="F147" s="40" t="s">
        <v>129</v>
      </c>
      <c r="G147" s="41" t="s">
        <v>177</v>
      </c>
      <c r="H147" s="16">
        <v>0.49355324074074075</v>
      </c>
      <c r="I147" s="16">
        <v>0.07688657407407407</v>
      </c>
      <c r="J147" s="43">
        <v>19.509257865422253</v>
      </c>
    </row>
    <row r="148" spans="1:10" ht="12.75">
      <c r="A148" s="8"/>
      <c r="B148" s="8">
        <v>20</v>
      </c>
      <c r="C148" s="8">
        <v>55</v>
      </c>
      <c r="D148" s="22" t="s">
        <v>234</v>
      </c>
      <c r="E148" s="8" t="s">
        <v>18</v>
      </c>
      <c r="F148" s="40" t="s">
        <v>129</v>
      </c>
      <c r="G148" s="41" t="s">
        <v>177</v>
      </c>
      <c r="H148" s="16">
        <v>0.4939814814814815</v>
      </c>
      <c r="I148" s="16">
        <v>0.07731481481481484</v>
      </c>
      <c r="J148" s="43">
        <v>19.401197604790415</v>
      </c>
    </row>
    <row r="149" spans="1:10" ht="12.75">
      <c r="A149" s="8"/>
      <c r="B149" s="8">
        <v>21</v>
      </c>
      <c r="C149" s="8">
        <v>21</v>
      </c>
      <c r="D149" s="22" t="s">
        <v>208</v>
      </c>
      <c r="E149" s="8" t="s">
        <v>18</v>
      </c>
      <c r="F149" s="40" t="s">
        <v>159</v>
      </c>
      <c r="G149" s="41" t="s">
        <v>209</v>
      </c>
      <c r="H149" s="16">
        <v>0.49444444444444446</v>
      </c>
      <c r="I149" s="16">
        <v>0.07777777777777778</v>
      </c>
      <c r="J149" s="43">
        <v>19.285714285714285</v>
      </c>
    </row>
    <row r="150" spans="1:10" ht="12.75">
      <c r="A150" s="8"/>
      <c r="B150" s="8">
        <v>22</v>
      </c>
      <c r="C150" s="8">
        <v>16</v>
      </c>
      <c r="D150" s="22" t="s">
        <v>202</v>
      </c>
      <c r="E150" s="8" t="s">
        <v>18</v>
      </c>
      <c r="F150" s="40" t="s">
        <v>167</v>
      </c>
      <c r="G150" s="41" t="s">
        <v>181</v>
      </c>
      <c r="H150" s="16">
        <v>0.49519675925925927</v>
      </c>
      <c r="I150" s="16">
        <v>0.07853009259259258</v>
      </c>
      <c r="J150" s="43">
        <v>19.100957995578483</v>
      </c>
    </row>
    <row r="151" spans="1:10" ht="12.75">
      <c r="A151" s="8"/>
      <c r="B151" s="8">
        <v>23</v>
      </c>
      <c r="C151" s="8">
        <v>72</v>
      </c>
      <c r="D151" s="22" t="s">
        <v>253</v>
      </c>
      <c r="E151" s="8" t="s">
        <v>18</v>
      </c>
      <c r="F151" s="40" t="s">
        <v>254</v>
      </c>
      <c r="G151" s="41" t="s">
        <v>179</v>
      </c>
      <c r="H151" s="16">
        <v>0.4962037037037037</v>
      </c>
      <c r="I151" s="16">
        <v>0.07953703703703702</v>
      </c>
      <c r="J151" s="43">
        <v>18.85913853317812</v>
      </c>
    </row>
    <row r="152" spans="1:10" ht="12.75">
      <c r="A152" s="8"/>
      <c r="B152" s="8">
        <v>24</v>
      </c>
      <c r="C152" s="8">
        <v>5</v>
      </c>
      <c r="D152" s="22" t="s">
        <v>183</v>
      </c>
      <c r="E152" s="8" t="s">
        <v>18</v>
      </c>
      <c r="F152" s="40" t="s">
        <v>117</v>
      </c>
      <c r="G152" s="41" t="s">
        <v>177</v>
      </c>
      <c r="H152" s="16">
        <v>0.4973958333333333</v>
      </c>
      <c r="I152" s="16">
        <v>0.08072916666666663</v>
      </c>
      <c r="J152" s="43">
        <v>18.58064516129033</v>
      </c>
    </row>
    <row r="153" spans="1:10" ht="12.75">
      <c r="A153" s="8"/>
      <c r="B153" s="8">
        <v>25</v>
      </c>
      <c r="C153" s="8">
        <v>15</v>
      </c>
      <c r="D153" s="22" t="s">
        <v>199</v>
      </c>
      <c r="E153" s="8" t="s">
        <v>18</v>
      </c>
      <c r="F153" s="40" t="s">
        <v>132</v>
      </c>
      <c r="G153" s="41" t="s">
        <v>177</v>
      </c>
      <c r="H153" s="16">
        <v>0.49953703703703706</v>
      </c>
      <c r="I153" s="16">
        <v>0.08287037037037037</v>
      </c>
      <c r="J153" s="43">
        <v>18.100558659217878</v>
      </c>
    </row>
    <row r="154" spans="1:10" ht="12.75">
      <c r="A154" s="8"/>
      <c r="B154" s="8">
        <v>26</v>
      </c>
      <c r="C154" s="8">
        <v>94</v>
      </c>
      <c r="D154" s="22" t="s">
        <v>278</v>
      </c>
      <c r="E154" s="8" t="s">
        <v>18</v>
      </c>
      <c r="F154" s="40" t="s">
        <v>95</v>
      </c>
      <c r="G154" s="41" t="s">
        <v>177</v>
      </c>
      <c r="H154" s="16">
        <v>0.5001736111111111</v>
      </c>
      <c r="I154" s="16">
        <v>0.08350694444444445</v>
      </c>
      <c r="J154" s="43">
        <v>17.96257796257796</v>
      </c>
    </row>
    <row r="156" spans="1:10" ht="12.75">
      <c r="A156" s="49" t="s">
        <v>297</v>
      </c>
      <c r="B156" s="49"/>
      <c r="C156" s="49"/>
      <c r="D156" s="49"/>
      <c r="E156" s="49"/>
      <c r="F156" s="49"/>
      <c r="G156" s="49"/>
      <c r="H156" s="49"/>
      <c r="I156" s="49"/>
      <c r="J156" s="49"/>
    </row>
    <row r="157" spans="1:10" ht="12.75">
      <c r="A157" s="8"/>
      <c r="B157" s="8">
        <v>1</v>
      </c>
      <c r="C157" s="8">
        <v>19</v>
      </c>
      <c r="D157" s="22" t="s">
        <v>206</v>
      </c>
      <c r="E157" s="8" t="s">
        <v>19</v>
      </c>
      <c r="F157" s="40" t="s">
        <v>102</v>
      </c>
      <c r="G157" s="41" t="s">
        <v>181</v>
      </c>
      <c r="H157" s="16">
        <v>0.4779166666666667</v>
      </c>
      <c r="I157" s="16">
        <v>0.06125</v>
      </c>
      <c r="J157" s="43">
        <v>24.489795918367335</v>
      </c>
    </row>
    <row r="158" spans="1:10" ht="12.75">
      <c r="A158" s="8"/>
      <c r="B158" s="8">
        <v>2</v>
      </c>
      <c r="C158" s="8">
        <v>48</v>
      </c>
      <c r="D158" s="22" t="s">
        <v>225</v>
      </c>
      <c r="E158" s="8" t="s">
        <v>19</v>
      </c>
      <c r="F158" s="40" t="s">
        <v>101</v>
      </c>
      <c r="G158" s="41" t="s">
        <v>181</v>
      </c>
      <c r="H158" s="16">
        <v>0.4788425925925926</v>
      </c>
      <c r="I158" s="16">
        <v>0.06217592592592591</v>
      </c>
      <c r="J158" s="43">
        <v>24.12509307520477</v>
      </c>
    </row>
    <row r="159" spans="1:10" ht="12.75">
      <c r="A159" s="8"/>
      <c r="B159" s="8">
        <v>3</v>
      </c>
      <c r="C159" s="8">
        <v>70</v>
      </c>
      <c r="D159" s="22" t="s">
        <v>251</v>
      </c>
      <c r="E159" s="8" t="s">
        <v>19</v>
      </c>
      <c r="F159" s="40" t="s">
        <v>163</v>
      </c>
      <c r="G159" s="41" t="s">
        <v>177</v>
      </c>
      <c r="H159" s="16">
        <v>0.47935185185185186</v>
      </c>
      <c r="I159" s="16">
        <v>0.06268518518518518</v>
      </c>
      <c r="J159" s="43">
        <v>23.92909896602659</v>
      </c>
    </row>
    <row r="160" spans="1:10" ht="12.75">
      <c r="A160" s="8"/>
      <c r="B160" s="8">
        <v>4</v>
      </c>
      <c r="C160" s="8">
        <v>103</v>
      </c>
      <c r="D160" s="22" t="s">
        <v>287</v>
      </c>
      <c r="E160" s="8" t="s">
        <v>19</v>
      </c>
      <c r="F160" s="40" t="s">
        <v>112</v>
      </c>
      <c r="G160" s="41" t="s">
        <v>181</v>
      </c>
      <c r="H160" s="16">
        <v>0.4796875</v>
      </c>
      <c r="I160" s="16">
        <v>0.0630208333333333</v>
      </c>
      <c r="J160" s="43">
        <v>23.801652892561993</v>
      </c>
    </row>
    <row r="161" spans="1:10" ht="12.75">
      <c r="A161" s="8"/>
      <c r="B161" s="8">
        <v>5</v>
      </c>
      <c r="C161" s="8">
        <v>10</v>
      </c>
      <c r="D161" s="22" t="s">
        <v>192</v>
      </c>
      <c r="E161" s="8" t="s">
        <v>19</v>
      </c>
      <c r="F161" s="40" t="s">
        <v>113</v>
      </c>
      <c r="G161" s="41" t="s">
        <v>177</v>
      </c>
      <c r="H161" s="16">
        <v>0.48421296296296296</v>
      </c>
      <c r="I161" s="16">
        <v>0.06754629629629627</v>
      </c>
      <c r="J161" s="43">
        <v>22.206991089787532</v>
      </c>
    </row>
    <row r="162" spans="1:10" ht="12.75">
      <c r="A162" s="8"/>
      <c r="B162" s="8">
        <v>6</v>
      </c>
      <c r="C162" s="8">
        <v>101</v>
      </c>
      <c r="D162" s="22" t="s">
        <v>285</v>
      </c>
      <c r="E162" s="8" t="s">
        <v>19</v>
      </c>
      <c r="F162" s="40" t="s">
        <v>95</v>
      </c>
      <c r="G162" s="41" t="s">
        <v>177</v>
      </c>
      <c r="H162" s="16">
        <v>0.48784722222222227</v>
      </c>
      <c r="I162" s="16">
        <v>0.07118055555555558</v>
      </c>
      <c r="J162" s="43">
        <v>21.07317073170731</v>
      </c>
    </row>
    <row r="163" spans="1:10" ht="12.75">
      <c r="A163" s="8"/>
      <c r="B163" s="8">
        <v>7</v>
      </c>
      <c r="C163" s="8">
        <v>105</v>
      </c>
      <c r="D163" s="22" t="s">
        <v>289</v>
      </c>
      <c r="E163" s="8" t="s">
        <v>19</v>
      </c>
      <c r="F163" s="40" t="s">
        <v>112</v>
      </c>
      <c r="G163" s="41" t="s">
        <v>181</v>
      </c>
      <c r="H163" s="16">
        <v>0.4884259259259259</v>
      </c>
      <c r="I163" s="16">
        <v>0.07175925925925919</v>
      </c>
      <c r="J163" s="43">
        <v>20.903225806451633</v>
      </c>
    </row>
    <row r="164" spans="1:10" ht="12.75">
      <c r="A164" s="8"/>
      <c r="B164" s="8">
        <v>8</v>
      </c>
      <c r="C164" s="8">
        <v>84</v>
      </c>
      <c r="D164" s="22" t="s">
        <v>267</v>
      </c>
      <c r="E164" s="8" t="s">
        <v>19</v>
      </c>
      <c r="F164" s="40" t="s">
        <v>164</v>
      </c>
      <c r="G164" s="41" t="s">
        <v>177</v>
      </c>
      <c r="H164" s="16">
        <v>0.4889467592592593</v>
      </c>
      <c r="I164" s="16">
        <v>0.0722800925925926</v>
      </c>
      <c r="J164" s="43">
        <v>20.75260208166533</v>
      </c>
    </row>
    <row r="165" spans="1:10" ht="12.75">
      <c r="A165" s="8"/>
      <c r="B165" s="8">
        <v>9</v>
      </c>
      <c r="C165" s="8">
        <v>53</v>
      </c>
      <c r="D165" s="22" t="s">
        <v>230</v>
      </c>
      <c r="E165" s="8" t="s">
        <v>19</v>
      </c>
      <c r="F165" s="40" t="s">
        <v>231</v>
      </c>
      <c r="G165" s="41" t="s">
        <v>177</v>
      </c>
      <c r="H165" s="16">
        <v>0.48965277777777777</v>
      </c>
      <c r="I165" s="16">
        <v>0.07298611111111108</v>
      </c>
      <c r="J165" s="43">
        <v>20.55185537583255</v>
      </c>
    </row>
    <row r="166" spans="1:10" ht="12.75">
      <c r="A166" s="8"/>
      <c r="B166" s="8">
        <v>10</v>
      </c>
      <c r="C166" s="8">
        <v>43</v>
      </c>
      <c r="D166" s="22" t="s">
        <v>220</v>
      </c>
      <c r="E166" s="8" t="s">
        <v>19</v>
      </c>
      <c r="F166" s="40" t="s">
        <v>164</v>
      </c>
      <c r="G166" s="41" t="s">
        <v>177</v>
      </c>
      <c r="H166" s="16">
        <v>0.48965277777777777</v>
      </c>
      <c r="I166" s="16">
        <v>0.07298611111111108</v>
      </c>
      <c r="J166" s="43">
        <v>20.55185537583255</v>
      </c>
    </row>
    <row r="167" spans="1:10" ht="12.75">
      <c r="A167" s="8"/>
      <c r="B167" s="8">
        <v>11</v>
      </c>
      <c r="C167" s="8">
        <v>54</v>
      </c>
      <c r="D167" s="22" t="s">
        <v>232</v>
      </c>
      <c r="E167" s="8" t="s">
        <v>19</v>
      </c>
      <c r="F167" s="40" t="s">
        <v>233</v>
      </c>
      <c r="G167" s="41" t="s">
        <v>179</v>
      </c>
      <c r="H167" s="16">
        <v>0.4906944444444445</v>
      </c>
      <c r="I167" s="16">
        <v>0.0740277777777778</v>
      </c>
      <c r="J167" s="43">
        <v>20.262664165103182</v>
      </c>
    </row>
    <row r="168" spans="1:10" ht="12.75">
      <c r="A168" s="8"/>
      <c r="B168" s="8">
        <v>12</v>
      </c>
      <c r="C168" s="8">
        <v>59</v>
      </c>
      <c r="D168" s="22" t="s">
        <v>239</v>
      </c>
      <c r="E168" s="8" t="s">
        <v>19</v>
      </c>
      <c r="F168" s="40" t="s">
        <v>129</v>
      </c>
      <c r="G168" s="41" t="s">
        <v>177</v>
      </c>
      <c r="H168" s="16">
        <v>0.49116898148148147</v>
      </c>
      <c r="I168" s="16">
        <v>0.07450231481481479</v>
      </c>
      <c r="J168" s="43">
        <v>20.133602609911456</v>
      </c>
    </row>
    <row r="169" spans="1:10" ht="12.75">
      <c r="A169" s="8"/>
      <c r="B169" s="8">
        <v>13</v>
      </c>
      <c r="C169" s="8">
        <v>87</v>
      </c>
      <c r="D169" s="22" t="s">
        <v>270</v>
      </c>
      <c r="E169" s="8" t="s">
        <v>19</v>
      </c>
      <c r="F169" s="40" t="s">
        <v>167</v>
      </c>
      <c r="G169" s="41" t="s">
        <v>181</v>
      </c>
      <c r="H169" s="16">
        <v>0.49178240740740736</v>
      </c>
      <c r="I169" s="16">
        <v>0.07511574074074068</v>
      </c>
      <c r="J169" s="43">
        <v>19.969183359013883</v>
      </c>
    </row>
    <row r="170" spans="1:10" ht="12.75">
      <c r="A170" s="8"/>
      <c r="B170" s="8">
        <v>14</v>
      </c>
      <c r="C170" s="8">
        <v>78</v>
      </c>
      <c r="D170" s="22" t="s">
        <v>260</v>
      </c>
      <c r="E170" s="8" t="s">
        <v>19</v>
      </c>
      <c r="F170" s="40" t="s">
        <v>254</v>
      </c>
      <c r="G170" s="41" t="s">
        <v>179</v>
      </c>
      <c r="H170" s="16">
        <v>0.4919560185185185</v>
      </c>
      <c r="I170" s="16">
        <v>0.07528935185185182</v>
      </c>
      <c r="J170" s="43">
        <v>19.923136049192937</v>
      </c>
    </row>
    <row r="171" spans="1:10" ht="12.75">
      <c r="A171" s="8"/>
      <c r="B171" s="8">
        <v>15</v>
      </c>
      <c r="C171" s="8">
        <v>1</v>
      </c>
      <c r="D171" s="22" t="s">
        <v>176</v>
      </c>
      <c r="E171" s="8" t="s">
        <v>19</v>
      </c>
      <c r="F171" s="40" t="s">
        <v>127</v>
      </c>
      <c r="G171" s="41" t="s">
        <v>177</v>
      </c>
      <c r="H171" s="16">
        <v>0.49494212962962963</v>
      </c>
      <c r="I171" s="16">
        <v>0.07827546296296295</v>
      </c>
      <c r="J171" s="43">
        <v>19.16309330178915</v>
      </c>
    </row>
    <row r="172" spans="1:10" ht="12.75">
      <c r="A172" s="8"/>
      <c r="B172" s="8">
        <v>16</v>
      </c>
      <c r="C172" s="8">
        <v>83</v>
      </c>
      <c r="D172" s="22" t="s">
        <v>266</v>
      </c>
      <c r="E172" s="8" t="s">
        <v>19</v>
      </c>
      <c r="F172" s="40" t="s">
        <v>120</v>
      </c>
      <c r="G172" s="41" t="s">
        <v>179</v>
      </c>
      <c r="H172" s="16">
        <v>0.496875</v>
      </c>
      <c r="I172" s="16">
        <v>0.08020833333333333</v>
      </c>
      <c r="J172" s="43">
        <v>18.701298701298704</v>
      </c>
    </row>
    <row r="173" spans="1:10" ht="12.75">
      <c r="A173" s="8"/>
      <c r="B173" s="8">
        <v>17</v>
      </c>
      <c r="C173" s="8">
        <v>46</v>
      </c>
      <c r="D173" s="22" t="s">
        <v>223</v>
      </c>
      <c r="E173" s="8" t="s">
        <v>19</v>
      </c>
      <c r="F173" s="40" t="s">
        <v>96</v>
      </c>
      <c r="G173" s="41" t="s">
        <v>186</v>
      </c>
      <c r="H173" s="16">
        <v>0.5033564814814815</v>
      </c>
      <c r="I173" s="16">
        <v>0.0866898148148148</v>
      </c>
      <c r="J173" s="43">
        <v>17.303070761014688</v>
      </c>
    </row>
    <row r="174" spans="1:10" ht="12.75">
      <c r="A174" s="8"/>
      <c r="B174" s="8">
        <v>18</v>
      </c>
      <c r="C174" s="8">
        <v>62</v>
      </c>
      <c r="D174" s="22" t="s">
        <v>242</v>
      </c>
      <c r="E174" s="8" t="s">
        <v>19</v>
      </c>
      <c r="F174" s="40" t="s">
        <v>158</v>
      </c>
      <c r="G174" s="41" t="s">
        <v>181</v>
      </c>
      <c r="H174" s="16">
        <v>0.5085648148148149</v>
      </c>
      <c r="I174" s="16">
        <v>0.09189814814814817</v>
      </c>
      <c r="J174" s="43">
        <v>16.322418136020147</v>
      </c>
    </row>
    <row r="176" spans="1:10" ht="12.75">
      <c r="A176" s="49" t="s">
        <v>298</v>
      </c>
      <c r="B176" s="49"/>
      <c r="C176" s="49"/>
      <c r="D176" s="49"/>
      <c r="E176" s="49"/>
      <c r="F176" s="49"/>
      <c r="G176" s="49"/>
      <c r="H176" s="49"/>
      <c r="I176" s="49"/>
      <c r="J176" s="49"/>
    </row>
    <row r="177" spans="1:10" ht="12.75">
      <c r="A177" s="8"/>
      <c r="B177" s="8">
        <v>1</v>
      </c>
      <c r="C177" s="8">
        <v>61</v>
      </c>
      <c r="D177" s="22" t="s">
        <v>241</v>
      </c>
      <c r="E177" s="8" t="s">
        <v>20</v>
      </c>
      <c r="F177" s="40" t="s">
        <v>101</v>
      </c>
      <c r="G177" s="41" t="s">
        <v>181</v>
      </c>
      <c r="H177" s="16">
        <v>0.48212962962962963</v>
      </c>
      <c r="I177" s="16">
        <v>0.06546296296296295</v>
      </c>
      <c r="J177" s="43">
        <v>22.91371994342292</v>
      </c>
    </row>
    <row r="178" spans="1:10" ht="12.75">
      <c r="A178" s="8"/>
      <c r="B178" s="8">
        <v>2</v>
      </c>
      <c r="C178" s="8">
        <v>24</v>
      </c>
      <c r="D178" s="22" t="s">
        <v>212</v>
      </c>
      <c r="E178" s="8" t="s">
        <v>20</v>
      </c>
      <c r="F178" s="40" t="s">
        <v>102</v>
      </c>
      <c r="G178" s="41" t="s">
        <v>181</v>
      </c>
      <c r="H178" s="16">
        <v>0.4837962962962963</v>
      </c>
      <c r="I178" s="16">
        <v>0.0671296296296296</v>
      </c>
      <c r="J178" s="43">
        <v>22.344827586206907</v>
      </c>
    </row>
    <row r="179" spans="1:10" ht="12.75">
      <c r="A179" s="8"/>
      <c r="B179" s="8">
        <v>3</v>
      </c>
      <c r="C179" s="8">
        <v>77</v>
      </c>
      <c r="D179" s="22" t="s">
        <v>259</v>
      </c>
      <c r="E179" s="8" t="s">
        <v>20</v>
      </c>
      <c r="F179" s="40" t="s">
        <v>254</v>
      </c>
      <c r="G179" s="41" t="s">
        <v>179</v>
      </c>
      <c r="H179" s="16">
        <v>0.4870601851851852</v>
      </c>
      <c r="I179" s="16">
        <v>0.0703935185185185</v>
      </c>
      <c r="J179" s="43">
        <v>21.308780006576793</v>
      </c>
    </row>
    <row r="180" spans="1:10" ht="12.75">
      <c r="A180" s="8"/>
      <c r="B180" s="8">
        <v>4</v>
      </c>
      <c r="C180" s="8">
        <v>60</v>
      </c>
      <c r="D180" s="22" t="s">
        <v>240</v>
      </c>
      <c r="E180" s="8" t="s">
        <v>20</v>
      </c>
      <c r="F180" s="40" t="s">
        <v>101</v>
      </c>
      <c r="G180" s="41" t="s">
        <v>181</v>
      </c>
      <c r="H180" s="16">
        <v>0.4885648148148148</v>
      </c>
      <c r="I180" s="16">
        <v>0.0718981481481481</v>
      </c>
      <c r="J180" s="43">
        <v>20.862846104314244</v>
      </c>
    </row>
    <row r="181" spans="1:10" ht="12.75">
      <c r="A181" s="8"/>
      <c r="B181" s="8">
        <v>5</v>
      </c>
      <c r="C181" s="8">
        <v>6</v>
      </c>
      <c r="D181" s="22" t="s">
        <v>187</v>
      </c>
      <c r="E181" s="8" t="s">
        <v>20</v>
      </c>
      <c r="F181" s="40" t="s">
        <v>100</v>
      </c>
      <c r="G181" s="41" t="s">
        <v>186</v>
      </c>
      <c r="H181" s="16">
        <v>0.4931365740740741</v>
      </c>
      <c r="I181" s="16">
        <v>0.07646990740740739</v>
      </c>
      <c r="J181" s="43">
        <v>19.615559255335256</v>
      </c>
    </row>
    <row r="182" spans="1:10" ht="12.75">
      <c r="A182" s="8"/>
      <c r="B182" s="8">
        <v>6</v>
      </c>
      <c r="C182" s="8">
        <v>90</v>
      </c>
      <c r="D182" s="22" t="s">
        <v>274</v>
      </c>
      <c r="E182" s="8" t="s">
        <v>20</v>
      </c>
      <c r="F182" s="40" t="s">
        <v>167</v>
      </c>
      <c r="G182" s="41" t="s">
        <v>181</v>
      </c>
      <c r="H182" s="16">
        <v>0.5013657407407407</v>
      </c>
      <c r="I182" s="16">
        <v>0.08469907407407401</v>
      </c>
      <c r="J182" s="43">
        <v>17.709756764143222</v>
      </c>
    </row>
    <row r="184" spans="1:10" ht="12.75">
      <c r="A184" s="49" t="s">
        <v>299</v>
      </c>
      <c r="B184" s="49"/>
      <c r="C184" s="49"/>
      <c r="D184" s="49"/>
      <c r="E184" s="49"/>
      <c r="F184" s="49"/>
      <c r="G184" s="49"/>
      <c r="H184" s="49"/>
      <c r="I184" s="49"/>
      <c r="J184" s="49"/>
    </row>
    <row r="185" spans="1:10" ht="12.75">
      <c r="A185" s="8"/>
      <c r="B185" s="8">
        <v>1</v>
      </c>
      <c r="C185" s="8">
        <v>31</v>
      </c>
      <c r="D185" s="22" t="s">
        <v>201</v>
      </c>
      <c r="E185" s="8" t="s">
        <v>91</v>
      </c>
      <c r="F185" s="40" t="s">
        <v>166</v>
      </c>
      <c r="G185" s="41" t="s">
        <v>177</v>
      </c>
      <c r="H185" s="16">
        <v>0.46759259259259256</v>
      </c>
      <c r="I185" s="16">
        <v>0.050925925925925875</v>
      </c>
      <c r="J185" s="43">
        <v>22.90909090909093</v>
      </c>
    </row>
    <row r="186" spans="1:10" ht="12.75">
      <c r="A186" s="8"/>
      <c r="B186" s="8">
        <v>2</v>
      </c>
      <c r="C186" s="8">
        <v>32</v>
      </c>
      <c r="D186" s="22" t="s">
        <v>204</v>
      </c>
      <c r="E186" s="8" t="s">
        <v>91</v>
      </c>
      <c r="F186" s="40" t="s">
        <v>166</v>
      </c>
      <c r="G186" s="41" t="s">
        <v>177</v>
      </c>
      <c r="H186" s="16">
        <v>0.4676157407407407</v>
      </c>
      <c r="I186" s="16">
        <v>0.05094907407407401</v>
      </c>
      <c r="J186" s="43">
        <v>22.898682417083172</v>
      </c>
    </row>
    <row r="188" spans="1:10" ht="12.75">
      <c r="A188" s="49" t="s">
        <v>300</v>
      </c>
      <c r="B188" s="49"/>
      <c r="C188" s="49"/>
      <c r="D188" s="49"/>
      <c r="E188" s="49"/>
      <c r="F188" s="49"/>
      <c r="G188" s="49"/>
      <c r="H188" s="49"/>
      <c r="I188" s="49"/>
      <c r="J188" s="49"/>
    </row>
    <row r="189" spans="1:10" ht="12.75">
      <c r="A189" s="8"/>
      <c r="B189" s="8">
        <v>1</v>
      </c>
      <c r="C189" s="8">
        <v>30</v>
      </c>
      <c r="D189" s="22" t="s">
        <v>200</v>
      </c>
      <c r="E189" s="8" t="s">
        <v>65</v>
      </c>
      <c r="F189" s="40" t="s">
        <v>116</v>
      </c>
      <c r="G189" s="41" t="s">
        <v>181</v>
      </c>
      <c r="H189" s="16">
        <v>0.46527777777777773</v>
      </c>
      <c r="I189" s="16">
        <v>0.04861111111111105</v>
      </c>
      <c r="J189" s="43">
        <v>24</v>
      </c>
    </row>
    <row r="190" spans="1:10" ht="12.75">
      <c r="A190" s="8"/>
      <c r="B190" s="8">
        <v>2</v>
      </c>
      <c r="C190" s="8">
        <v>33</v>
      </c>
      <c r="D190" s="22" t="s">
        <v>217</v>
      </c>
      <c r="E190" s="8" t="s">
        <v>65</v>
      </c>
      <c r="F190" s="40" t="s">
        <v>218</v>
      </c>
      <c r="G190" s="41" t="s">
        <v>179</v>
      </c>
      <c r="H190" s="16">
        <v>0.4686342592592592</v>
      </c>
      <c r="I190" s="16">
        <v>0.05196759259259254</v>
      </c>
      <c r="J190" s="43">
        <v>22.449888641425414</v>
      </c>
    </row>
    <row r="191" spans="1:10" ht="12.75">
      <c r="A191" s="8"/>
      <c r="B191" s="8">
        <v>3</v>
      </c>
      <c r="C191" s="8">
        <v>27</v>
      </c>
      <c r="D191" s="22" t="s">
        <v>184</v>
      </c>
      <c r="E191" s="8" t="s">
        <v>65</v>
      </c>
      <c r="F191" s="40" t="s">
        <v>167</v>
      </c>
      <c r="G191" s="41" t="s">
        <v>181</v>
      </c>
      <c r="H191" s="16">
        <v>0.48009259259259257</v>
      </c>
      <c r="I191" s="16">
        <v>0.06342592592592589</v>
      </c>
      <c r="J191" s="43">
        <v>18.394160583941616</v>
      </c>
    </row>
    <row r="193" spans="1:10" ht="12.75">
      <c r="A193" s="49" t="s">
        <v>301</v>
      </c>
      <c r="B193" s="49"/>
      <c r="C193" s="49"/>
      <c r="D193" s="49"/>
      <c r="E193" s="49"/>
      <c r="F193" s="49"/>
      <c r="G193" s="49"/>
      <c r="H193" s="49"/>
      <c r="I193" s="49"/>
      <c r="J193" s="49"/>
    </row>
    <row r="194" spans="1:10" ht="12.75">
      <c r="A194" s="8"/>
      <c r="B194" s="8">
        <v>1</v>
      </c>
      <c r="C194" s="8">
        <v>34</v>
      </c>
      <c r="D194" s="22" t="s">
        <v>238</v>
      </c>
      <c r="E194" s="8" t="s">
        <v>78</v>
      </c>
      <c r="F194" s="40" t="s">
        <v>152</v>
      </c>
      <c r="G194" s="41" t="s">
        <v>181</v>
      </c>
      <c r="H194" s="16">
        <v>0.46623842592592596</v>
      </c>
      <c r="I194" s="16">
        <v>0.049571759259259274</v>
      </c>
      <c r="J194" s="43">
        <v>23.534905440112063</v>
      </c>
    </row>
    <row r="195" spans="1:10" ht="12.75">
      <c r="A195" s="8"/>
      <c r="B195" s="8">
        <v>2</v>
      </c>
      <c r="C195" s="8">
        <v>28</v>
      </c>
      <c r="D195" s="22" t="s">
        <v>185</v>
      </c>
      <c r="E195" s="8" t="s">
        <v>78</v>
      </c>
      <c r="F195" s="40" t="s">
        <v>100</v>
      </c>
      <c r="G195" s="41" t="s">
        <v>186</v>
      </c>
      <c r="H195" s="16">
        <v>0.4683564814814815</v>
      </c>
      <c r="I195" s="16">
        <v>0.05168981481481483</v>
      </c>
      <c r="J195" s="43">
        <v>22.570532915360495</v>
      </c>
    </row>
    <row r="196" spans="1:10" ht="12.75">
      <c r="A196" s="8"/>
      <c r="B196" s="8">
        <v>3</v>
      </c>
      <c r="C196" s="8">
        <v>35</v>
      </c>
      <c r="D196" s="22" t="s">
        <v>273</v>
      </c>
      <c r="E196" s="8" t="s">
        <v>78</v>
      </c>
      <c r="F196" s="40" t="s">
        <v>167</v>
      </c>
      <c r="G196" s="41" t="s">
        <v>181</v>
      </c>
      <c r="H196" s="16">
        <v>0.4738425925925926</v>
      </c>
      <c r="I196" s="16">
        <v>0.05717592592592591</v>
      </c>
      <c r="J196" s="43">
        <v>20.404858299595148</v>
      </c>
    </row>
    <row r="197" spans="1:10" ht="12.75">
      <c r="A197" s="8"/>
      <c r="B197" s="8">
        <v>4</v>
      </c>
      <c r="C197" s="8">
        <v>29</v>
      </c>
      <c r="D197" s="22" t="s">
        <v>198</v>
      </c>
      <c r="E197" s="8" t="s">
        <v>78</v>
      </c>
      <c r="F197" s="40" t="s">
        <v>94</v>
      </c>
      <c r="G197" s="41" t="s">
        <v>177</v>
      </c>
      <c r="H197" s="16">
        <v>0.5038194444444445</v>
      </c>
      <c r="I197" s="16">
        <v>0.0871527777777778</v>
      </c>
      <c r="J197" s="43">
        <v>13.38645418326693</v>
      </c>
    </row>
    <row r="200" spans="4:7" ht="12.75">
      <c r="D200" s="44" t="s">
        <v>313</v>
      </c>
      <c r="E200" s="24" t="s">
        <v>11</v>
      </c>
      <c r="F200" s="44" t="s">
        <v>312</v>
      </c>
      <c r="G200" s="24" t="s">
        <v>56</v>
      </c>
    </row>
    <row r="201" spans="4:7" ht="12.75">
      <c r="D201" t="s">
        <v>229</v>
      </c>
      <c r="E201" s="8" t="s">
        <v>16</v>
      </c>
      <c r="F201" t="s">
        <v>151</v>
      </c>
      <c r="G201" s="8" t="s">
        <v>181</v>
      </c>
    </row>
    <row r="203" spans="4:5" ht="12.75">
      <c r="D203" s="44" t="s">
        <v>302</v>
      </c>
      <c r="E203" s="45" t="s">
        <v>27</v>
      </c>
    </row>
    <row r="204" spans="3:5" ht="12.75">
      <c r="C204" s="8" t="s">
        <v>303</v>
      </c>
      <c r="D204" t="s">
        <v>95</v>
      </c>
      <c r="E204" s="8">
        <v>9</v>
      </c>
    </row>
    <row r="205" spans="3:5" ht="12.75">
      <c r="C205" s="8" t="s">
        <v>304</v>
      </c>
      <c r="D205" t="s">
        <v>96</v>
      </c>
      <c r="E205" s="8">
        <v>8</v>
      </c>
    </row>
    <row r="206" spans="3:5" ht="12.75">
      <c r="C206" s="8" t="s">
        <v>305</v>
      </c>
      <c r="D206" t="s">
        <v>102</v>
      </c>
      <c r="E206" s="8">
        <v>7</v>
      </c>
    </row>
    <row r="207" spans="3:5" ht="12.75">
      <c r="C207" s="8" t="s">
        <v>306</v>
      </c>
      <c r="D207" t="s">
        <v>308</v>
      </c>
      <c r="E207" s="8">
        <v>7</v>
      </c>
    </row>
    <row r="208" spans="3:5" ht="12.75">
      <c r="C208" s="8" t="s">
        <v>307</v>
      </c>
      <c r="D208" t="s">
        <v>94</v>
      </c>
      <c r="E208" s="8">
        <v>6</v>
      </c>
    </row>
    <row r="209" spans="3:5" ht="12.75">
      <c r="C209" s="8" t="s">
        <v>309</v>
      </c>
      <c r="D209" t="s">
        <v>254</v>
      </c>
      <c r="E209" s="8">
        <v>6</v>
      </c>
    </row>
    <row r="210" spans="3:5" ht="12.75">
      <c r="C210" s="8" t="s">
        <v>310</v>
      </c>
      <c r="D210" t="s">
        <v>112</v>
      </c>
      <c r="E210" s="8">
        <v>5</v>
      </c>
    </row>
    <row r="211" spans="3:5" ht="12.75">
      <c r="C211" s="8" t="s">
        <v>311</v>
      </c>
      <c r="D211" t="s">
        <v>101</v>
      </c>
      <c r="E211" s="8">
        <v>5</v>
      </c>
    </row>
    <row r="213" ht="12.75">
      <c r="B213" t="s">
        <v>314</v>
      </c>
    </row>
    <row r="214" ht="12.75">
      <c r="B214" t="s">
        <v>315</v>
      </c>
    </row>
  </sheetData>
  <mergeCells count="11">
    <mergeCell ref="A184:J184"/>
    <mergeCell ref="A188:J188"/>
    <mergeCell ref="A193:J193"/>
    <mergeCell ref="A108:J108"/>
    <mergeCell ref="A128:J128"/>
    <mergeCell ref="A156:J156"/>
    <mergeCell ref="A176:J176"/>
    <mergeCell ref="A4:J4"/>
    <mergeCell ref="A83:J83"/>
    <mergeCell ref="A96:J96"/>
    <mergeCell ref="A98:J98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25"/>
  <sheetViews>
    <sheetView workbookViewId="0" topLeftCell="A1">
      <selection activeCell="A7" sqref="A7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5.140625" style="0" bestFit="1" customWidth="1"/>
    <col min="4" max="4" width="35.57421875" style="0" bestFit="1" customWidth="1"/>
    <col min="5" max="5" width="7.421875" style="0" bestFit="1" customWidth="1"/>
  </cols>
  <sheetData>
    <row r="1" s="6" customFormat="1" ht="57" customHeight="1"/>
    <row r="4" spans="1:5" ht="15">
      <c r="A4" s="48" t="s">
        <v>41</v>
      </c>
      <c r="B4" s="48"/>
      <c r="C4" s="48"/>
      <c r="D4" s="48"/>
      <c r="E4" s="48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56</v>
      </c>
      <c r="F5" s="5"/>
    </row>
    <row r="6" spans="1:5" ht="12.75">
      <c r="A6" s="49" t="s">
        <v>294</v>
      </c>
      <c r="B6" s="49"/>
      <c r="C6" s="49"/>
      <c r="D6" s="49"/>
      <c r="E6" s="49"/>
    </row>
    <row r="7" spans="1:5" ht="12.75">
      <c r="A7" s="9">
        <v>2</v>
      </c>
      <c r="B7" s="10" t="s">
        <v>178</v>
      </c>
      <c r="C7" s="9" t="s">
        <v>16</v>
      </c>
      <c r="D7" s="11" t="s">
        <v>160</v>
      </c>
      <c r="E7" s="31" t="s">
        <v>179</v>
      </c>
    </row>
    <row r="8" spans="1:5" ht="12.75">
      <c r="A8" s="9">
        <v>20</v>
      </c>
      <c r="B8" s="10" t="s">
        <v>207</v>
      </c>
      <c r="C8" s="9" t="s">
        <v>16</v>
      </c>
      <c r="D8" s="11" t="s">
        <v>100</v>
      </c>
      <c r="E8" s="31" t="s">
        <v>186</v>
      </c>
    </row>
    <row r="9" spans="1:5" ht="12.75">
      <c r="A9" s="9">
        <v>47</v>
      </c>
      <c r="B9" s="10" t="s">
        <v>224</v>
      </c>
      <c r="C9" s="9" t="s">
        <v>16</v>
      </c>
      <c r="D9" s="11" t="s">
        <v>96</v>
      </c>
      <c r="E9" s="31" t="s">
        <v>186</v>
      </c>
    </row>
    <row r="10" spans="1:5" ht="12.75">
      <c r="A10" s="9">
        <v>50</v>
      </c>
      <c r="B10" s="10" t="s">
        <v>227</v>
      </c>
      <c r="C10" s="9" t="s">
        <v>16</v>
      </c>
      <c r="D10" s="11" t="s">
        <v>96</v>
      </c>
      <c r="E10" s="31" t="s">
        <v>186</v>
      </c>
    </row>
    <row r="11" spans="1:5" ht="12.75">
      <c r="A11" s="9">
        <v>52</v>
      </c>
      <c r="B11" s="10" t="s">
        <v>229</v>
      </c>
      <c r="C11" s="9" t="s">
        <v>16</v>
      </c>
      <c r="D11" s="11" t="s">
        <v>151</v>
      </c>
      <c r="E11" s="31" t="s">
        <v>181</v>
      </c>
    </row>
    <row r="12" spans="1:5" ht="12.75">
      <c r="A12" s="9">
        <v>66</v>
      </c>
      <c r="B12" s="10" t="s">
        <v>247</v>
      </c>
      <c r="C12" s="9" t="s">
        <v>16</v>
      </c>
      <c r="D12" s="11" t="s">
        <v>117</v>
      </c>
      <c r="E12" s="31" t="s">
        <v>177</v>
      </c>
    </row>
    <row r="13" spans="1:5" ht="12.75">
      <c r="A13" s="9">
        <v>71</v>
      </c>
      <c r="B13" s="10" t="s">
        <v>252</v>
      </c>
      <c r="C13" s="9" t="s">
        <v>16</v>
      </c>
      <c r="D13" s="11" t="s">
        <v>94</v>
      </c>
      <c r="E13" s="31" t="s">
        <v>177</v>
      </c>
    </row>
    <row r="14" spans="1:5" ht="12.75">
      <c r="A14" s="9">
        <v>104</v>
      </c>
      <c r="B14" s="10" t="s">
        <v>288</v>
      </c>
      <c r="C14" s="9" t="s">
        <v>16</v>
      </c>
      <c r="D14" s="11" t="s">
        <v>112</v>
      </c>
      <c r="E14" s="31" t="s">
        <v>181</v>
      </c>
    </row>
    <row r="15" spans="1:5" ht="12.75">
      <c r="A15" s="9">
        <v>108</v>
      </c>
      <c r="B15" s="10" t="s">
        <v>292</v>
      </c>
      <c r="C15" s="9" t="s">
        <v>16</v>
      </c>
      <c r="D15" s="11" t="s">
        <v>120</v>
      </c>
      <c r="E15" s="31" t="s">
        <v>179</v>
      </c>
    </row>
    <row r="17" spans="1:5" ht="12.75">
      <c r="A17" s="49" t="s">
        <v>295</v>
      </c>
      <c r="B17" s="49"/>
      <c r="C17" s="49"/>
      <c r="D17" s="49"/>
      <c r="E17" s="49"/>
    </row>
    <row r="18" spans="1:5" ht="12.75">
      <c r="A18" s="9">
        <v>7</v>
      </c>
      <c r="B18" s="10" t="s">
        <v>188</v>
      </c>
      <c r="C18" s="9" t="s">
        <v>17</v>
      </c>
      <c r="D18" s="11" t="s">
        <v>189</v>
      </c>
      <c r="E18" s="31" t="s">
        <v>179</v>
      </c>
    </row>
    <row r="19" spans="1:5" ht="12.75">
      <c r="A19" s="9">
        <v>11</v>
      </c>
      <c r="B19" s="10" t="s">
        <v>193</v>
      </c>
      <c r="C19" s="9" t="s">
        <v>17</v>
      </c>
      <c r="D19" s="11" t="s">
        <v>194</v>
      </c>
      <c r="E19" s="31" t="s">
        <v>181</v>
      </c>
    </row>
    <row r="20" spans="1:5" ht="12.75">
      <c r="A20" s="9">
        <v>14</v>
      </c>
      <c r="B20" s="10" t="s">
        <v>197</v>
      </c>
      <c r="C20" s="9" t="s">
        <v>17</v>
      </c>
      <c r="D20" s="11" t="s">
        <v>94</v>
      </c>
      <c r="E20" s="31" t="s">
        <v>177</v>
      </c>
    </row>
    <row r="21" spans="1:5" ht="12.75">
      <c r="A21" s="9">
        <v>22</v>
      </c>
      <c r="B21" s="10" t="s">
        <v>210</v>
      </c>
      <c r="C21" s="9" t="s">
        <v>17</v>
      </c>
      <c r="D21" s="11" t="s">
        <v>101</v>
      </c>
      <c r="E21" s="31" t="s">
        <v>181</v>
      </c>
    </row>
    <row r="22" spans="1:5" ht="12.75">
      <c r="A22" s="9">
        <v>40</v>
      </c>
      <c r="B22" s="10" t="s">
        <v>215</v>
      </c>
      <c r="C22" s="9" t="s">
        <v>17</v>
      </c>
      <c r="D22" s="11" t="s">
        <v>96</v>
      </c>
      <c r="E22" s="31" t="s">
        <v>186</v>
      </c>
    </row>
    <row r="23" spans="1:5" ht="12.75">
      <c r="A23" s="9">
        <v>41</v>
      </c>
      <c r="B23" s="10" t="s">
        <v>216</v>
      </c>
      <c r="C23" s="9" t="s">
        <v>17</v>
      </c>
      <c r="D23" s="11" t="s">
        <v>107</v>
      </c>
      <c r="E23" s="31" t="s">
        <v>179</v>
      </c>
    </row>
    <row r="24" spans="1:5" ht="12.75">
      <c r="A24" s="9">
        <v>44</v>
      </c>
      <c r="B24" s="10" t="s">
        <v>221</v>
      </c>
      <c r="C24" s="9" t="s">
        <v>17</v>
      </c>
      <c r="D24" s="11" t="s">
        <v>113</v>
      </c>
      <c r="E24" s="31" t="s">
        <v>177</v>
      </c>
    </row>
    <row r="25" spans="1:5" ht="12.75">
      <c r="A25" s="9">
        <v>45</v>
      </c>
      <c r="B25" s="10" t="s">
        <v>222</v>
      </c>
      <c r="C25" s="9" t="s">
        <v>17</v>
      </c>
      <c r="D25" s="11" t="s">
        <v>113</v>
      </c>
      <c r="E25" s="31" t="s">
        <v>177</v>
      </c>
    </row>
    <row r="26" spans="1:5" ht="12.75">
      <c r="A26" s="9">
        <v>49</v>
      </c>
      <c r="B26" s="10" t="s">
        <v>226</v>
      </c>
      <c r="C26" s="9" t="s">
        <v>17</v>
      </c>
      <c r="D26" s="11" t="s">
        <v>96</v>
      </c>
      <c r="E26" s="31" t="s">
        <v>186</v>
      </c>
    </row>
    <row r="27" spans="1:5" ht="12.75">
      <c r="A27" s="9">
        <v>51</v>
      </c>
      <c r="B27" s="10" t="s">
        <v>228</v>
      </c>
      <c r="C27" s="9" t="s">
        <v>17</v>
      </c>
      <c r="D27" s="11" t="s">
        <v>154</v>
      </c>
      <c r="E27" s="31" t="s">
        <v>186</v>
      </c>
    </row>
    <row r="28" spans="1:5" ht="12.75">
      <c r="A28" s="9">
        <v>57</v>
      </c>
      <c r="B28" s="10" t="s">
        <v>236</v>
      </c>
      <c r="C28" s="9" t="s">
        <v>17</v>
      </c>
      <c r="D28" s="11" t="s">
        <v>129</v>
      </c>
      <c r="E28" s="31" t="s">
        <v>177</v>
      </c>
    </row>
    <row r="29" spans="1:5" ht="12.75">
      <c r="A29" s="9">
        <v>63</v>
      </c>
      <c r="B29" s="10" t="s">
        <v>243</v>
      </c>
      <c r="C29" s="9" t="s">
        <v>17</v>
      </c>
      <c r="D29" s="11" t="s">
        <v>244</v>
      </c>
      <c r="E29" s="31" t="s">
        <v>177</v>
      </c>
    </row>
    <row r="30" spans="1:5" ht="12.75">
      <c r="A30" s="9">
        <v>64</v>
      </c>
      <c r="B30" s="10" t="s">
        <v>245</v>
      </c>
      <c r="C30" s="9" t="s">
        <v>17</v>
      </c>
      <c r="D30" s="11" t="s">
        <v>244</v>
      </c>
      <c r="E30" s="31" t="s">
        <v>177</v>
      </c>
    </row>
    <row r="31" spans="1:5" ht="12.75">
      <c r="A31" s="9">
        <v>65</v>
      </c>
      <c r="B31" s="10" t="s">
        <v>246</v>
      </c>
      <c r="C31" s="9" t="s">
        <v>17</v>
      </c>
      <c r="D31" s="11" t="s">
        <v>244</v>
      </c>
      <c r="E31" s="31" t="s">
        <v>177</v>
      </c>
    </row>
    <row r="32" spans="1:5" ht="12.75">
      <c r="A32" s="9">
        <v>68</v>
      </c>
      <c r="B32" s="10" t="s">
        <v>249</v>
      </c>
      <c r="C32" s="9" t="s">
        <v>17</v>
      </c>
      <c r="D32" s="11" t="s">
        <v>94</v>
      </c>
      <c r="E32" s="31" t="s">
        <v>177</v>
      </c>
    </row>
    <row r="33" spans="1:5" ht="12.75">
      <c r="A33" s="9">
        <v>73</v>
      </c>
      <c r="B33" s="10" t="s">
        <v>255</v>
      </c>
      <c r="C33" s="9" t="s">
        <v>17</v>
      </c>
      <c r="D33" s="11" t="s">
        <v>160</v>
      </c>
      <c r="E33" s="31" t="s">
        <v>179</v>
      </c>
    </row>
    <row r="34" spans="1:5" ht="12.75">
      <c r="A34" s="9">
        <v>79</v>
      </c>
      <c r="B34" s="10" t="s">
        <v>261</v>
      </c>
      <c r="C34" s="9" t="s">
        <v>17</v>
      </c>
      <c r="D34" s="11" t="s">
        <v>102</v>
      </c>
      <c r="E34" s="31" t="s">
        <v>181</v>
      </c>
    </row>
    <row r="35" spans="1:5" ht="12.75">
      <c r="A35" s="9">
        <v>81</v>
      </c>
      <c r="B35" s="10" t="s">
        <v>263</v>
      </c>
      <c r="C35" s="9" t="s">
        <v>17</v>
      </c>
      <c r="D35" s="11" t="s">
        <v>102</v>
      </c>
      <c r="E35" s="31" t="s">
        <v>181</v>
      </c>
    </row>
    <row r="36" spans="1:5" ht="12.75">
      <c r="A36" s="9">
        <v>85</v>
      </c>
      <c r="B36" s="10" t="s">
        <v>268</v>
      </c>
      <c r="C36" s="9" t="s">
        <v>17</v>
      </c>
      <c r="D36" s="11" t="s">
        <v>102</v>
      </c>
      <c r="E36" s="31" t="s">
        <v>181</v>
      </c>
    </row>
    <row r="37" spans="1:5" ht="12.75">
      <c r="A37" s="9">
        <v>86</v>
      </c>
      <c r="B37" s="10" t="s">
        <v>269</v>
      </c>
      <c r="C37" s="9" t="s">
        <v>17</v>
      </c>
      <c r="D37" s="11" t="s">
        <v>102</v>
      </c>
      <c r="E37" s="31" t="s">
        <v>181</v>
      </c>
    </row>
    <row r="38" spans="1:5" ht="12.75">
      <c r="A38" s="9">
        <v>96</v>
      </c>
      <c r="B38" s="10" t="s">
        <v>280</v>
      </c>
      <c r="C38" s="9" t="s">
        <v>17</v>
      </c>
      <c r="D38" s="11" t="s">
        <v>95</v>
      </c>
      <c r="E38" s="31" t="s">
        <v>177</v>
      </c>
    </row>
    <row r="39" spans="1:5" ht="12.75">
      <c r="A39" s="9">
        <v>106</v>
      </c>
      <c r="B39" s="10" t="s">
        <v>290</v>
      </c>
      <c r="C39" s="9" t="s">
        <v>17</v>
      </c>
      <c r="D39" s="11" t="s">
        <v>112</v>
      </c>
      <c r="E39" s="31" t="s">
        <v>181</v>
      </c>
    </row>
    <row r="40" spans="1:5" ht="12.75">
      <c r="A40" s="9">
        <v>109</v>
      </c>
      <c r="B40" s="10" t="s">
        <v>293</v>
      </c>
      <c r="C40" s="9" t="s">
        <v>17</v>
      </c>
      <c r="D40" s="11" t="s">
        <v>120</v>
      </c>
      <c r="E40" s="31" t="s">
        <v>179</v>
      </c>
    </row>
    <row r="42" spans="1:5" ht="12.75">
      <c r="A42" s="49" t="s">
        <v>296</v>
      </c>
      <c r="B42" s="49"/>
      <c r="C42" s="49"/>
      <c r="D42" s="49"/>
      <c r="E42" s="49"/>
    </row>
    <row r="43" spans="1:5" ht="12.75">
      <c r="A43" s="9">
        <v>3</v>
      </c>
      <c r="B43" s="10" t="s">
        <v>180</v>
      </c>
      <c r="C43" s="9" t="s">
        <v>18</v>
      </c>
      <c r="D43" s="11" t="s">
        <v>167</v>
      </c>
      <c r="E43" s="31" t="s">
        <v>181</v>
      </c>
    </row>
    <row r="44" spans="1:5" ht="12.75">
      <c r="A44" s="9">
        <v>4</v>
      </c>
      <c r="B44" s="10" t="s">
        <v>182</v>
      </c>
      <c r="C44" s="9" t="s">
        <v>18</v>
      </c>
      <c r="D44" s="11" t="s">
        <v>164</v>
      </c>
      <c r="E44" s="31" t="s">
        <v>177</v>
      </c>
    </row>
    <row r="45" spans="1:5" ht="12.75">
      <c r="A45" s="9">
        <v>5</v>
      </c>
      <c r="B45" s="10" t="s">
        <v>183</v>
      </c>
      <c r="C45" s="9" t="s">
        <v>18</v>
      </c>
      <c r="D45" s="11" t="s">
        <v>117</v>
      </c>
      <c r="E45" s="31" t="s">
        <v>177</v>
      </c>
    </row>
    <row r="46" spans="1:5" ht="12.75">
      <c r="A46" s="9">
        <v>8</v>
      </c>
      <c r="B46" s="10" t="s">
        <v>190</v>
      </c>
      <c r="C46" s="9" t="s">
        <v>18</v>
      </c>
      <c r="D46" s="11" t="s">
        <v>97</v>
      </c>
      <c r="E46" s="31" t="s">
        <v>181</v>
      </c>
    </row>
    <row r="47" spans="1:5" ht="12.75">
      <c r="A47" s="9">
        <v>9</v>
      </c>
      <c r="B47" s="10" t="s">
        <v>191</v>
      </c>
      <c r="C47" s="9" t="s">
        <v>18</v>
      </c>
      <c r="D47" s="11" t="s">
        <v>97</v>
      </c>
      <c r="E47" s="31" t="s">
        <v>181</v>
      </c>
    </row>
    <row r="48" spans="1:5" ht="12.75">
      <c r="A48" s="9">
        <v>12</v>
      </c>
      <c r="B48" s="10" t="s">
        <v>195</v>
      </c>
      <c r="C48" s="9" t="s">
        <v>18</v>
      </c>
      <c r="D48" s="11" t="s">
        <v>157</v>
      </c>
      <c r="E48" s="31" t="s">
        <v>186</v>
      </c>
    </row>
    <row r="49" spans="1:5" ht="12.75">
      <c r="A49" s="9">
        <v>13</v>
      </c>
      <c r="B49" s="10" t="s">
        <v>196</v>
      </c>
      <c r="C49" s="9" t="s">
        <v>18</v>
      </c>
      <c r="D49" s="11" t="s">
        <v>96</v>
      </c>
      <c r="E49" s="31" t="s">
        <v>186</v>
      </c>
    </row>
    <row r="50" spans="1:5" ht="12.75">
      <c r="A50" s="9">
        <v>15</v>
      </c>
      <c r="B50" s="10" t="s">
        <v>199</v>
      </c>
      <c r="C50" s="9" t="s">
        <v>18</v>
      </c>
      <c r="D50" s="11" t="s">
        <v>132</v>
      </c>
      <c r="E50" s="31" t="s">
        <v>177</v>
      </c>
    </row>
    <row r="51" spans="1:5" ht="12.75">
      <c r="A51" s="9">
        <v>16</v>
      </c>
      <c r="B51" s="10" t="s">
        <v>202</v>
      </c>
      <c r="C51" s="9" t="s">
        <v>18</v>
      </c>
      <c r="D51" s="11" t="s">
        <v>167</v>
      </c>
      <c r="E51" s="31" t="s">
        <v>181</v>
      </c>
    </row>
    <row r="52" spans="1:5" ht="12.75">
      <c r="A52" s="9">
        <v>17</v>
      </c>
      <c r="B52" s="10" t="s">
        <v>203</v>
      </c>
      <c r="C52" s="9" t="s">
        <v>18</v>
      </c>
      <c r="D52" s="11" t="s">
        <v>108</v>
      </c>
      <c r="E52" s="31" t="s">
        <v>177</v>
      </c>
    </row>
    <row r="53" spans="1:5" ht="12.75">
      <c r="A53" s="9">
        <v>18</v>
      </c>
      <c r="B53" s="10" t="s">
        <v>205</v>
      </c>
      <c r="C53" s="9" t="s">
        <v>18</v>
      </c>
      <c r="D53" s="11" t="s">
        <v>100</v>
      </c>
      <c r="E53" s="31" t="s">
        <v>186</v>
      </c>
    </row>
    <row r="54" spans="1:5" ht="12.75">
      <c r="A54" s="9">
        <v>21</v>
      </c>
      <c r="B54" s="10" t="s">
        <v>208</v>
      </c>
      <c r="C54" s="9" t="s">
        <v>18</v>
      </c>
      <c r="D54" s="11" t="s">
        <v>159</v>
      </c>
      <c r="E54" s="31" t="s">
        <v>209</v>
      </c>
    </row>
    <row r="55" spans="1:5" ht="12.75">
      <c r="A55" s="9">
        <v>23</v>
      </c>
      <c r="B55" s="10" t="s">
        <v>211</v>
      </c>
      <c r="C55" s="9" t="s">
        <v>18</v>
      </c>
      <c r="D55" s="11" t="s">
        <v>102</v>
      </c>
      <c r="E55" s="31" t="s">
        <v>181</v>
      </c>
    </row>
    <row r="56" spans="1:5" ht="12.75">
      <c r="A56" s="9">
        <v>25</v>
      </c>
      <c r="B56" s="10" t="s">
        <v>213</v>
      </c>
      <c r="C56" s="9" t="s">
        <v>18</v>
      </c>
      <c r="D56" s="11" t="s">
        <v>98</v>
      </c>
      <c r="E56" s="31" t="s">
        <v>186</v>
      </c>
    </row>
    <row r="57" spans="1:5" ht="12.75">
      <c r="A57" s="9">
        <v>26</v>
      </c>
      <c r="B57" s="10" t="s">
        <v>214</v>
      </c>
      <c r="C57" s="9" t="s">
        <v>18</v>
      </c>
      <c r="D57" s="11" t="s">
        <v>96</v>
      </c>
      <c r="E57" s="31" t="s">
        <v>186</v>
      </c>
    </row>
    <row r="58" spans="1:5" ht="12.75">
      <c r="A58" s="9">
        <v>42</v>
      </c>
      <c r="B58" s="10" t="s">
        <v>219</v>
      </c>
      <c r="C58" s="9" t="s">
        <v>18</v>
      </c>
      <c r="D58" s="11" t="s">
        <v>101</v>
      </c>
      <c r="E58" s="31" t="s">
        <v>181</v>
      </c>
    </row>
    <row r="59" spans="1:5" ht="12.75">
      <c r="A59" s="9">
        <v>55</v>
      </c>
      <c r="B59" s="10" t="s">
        <v>234</v>
      </c>
      <c r="C59" s="9" t="s">
        <v>18</v>
      </c>
      <c r="D59" s="11" t="s">
        <v>129</v>
      </c>
      <c r="E59" s="31" t="s">
        <v>177</v>
      </c>
    </row>
    <row r="60" spans="1:5" ht="12.75">
      <c r="A60" s="9">
        <v>56</v>
      </c>
      <c r="B60" s="10" t="s">
        <v>235</v>
      </c>
      <c r="C60" s="9" t="s">
        <v>18</v>
      </c>
      <c r="D60" s="11" t="s">
        <v>129</v>
      </c>
      <c r="E60" s="31" t="s">
        <v>177</v>
      </c>
    </row>
    <row r="61" spans="1:5" ht="12.75">
      <c r="A61" s="9">
        <v>58</v>
      </c>
      <c r="B61" s="10" t="s">
        <v>237</v>
      </c>
      <c r="C61" s="9" t="s">
        <v>18</v>
      </c>
      <c r="D61" s="11" t="s">
        <v>129</v>
      </c>
      <c r="E61" s="31" t="s">
        <v>177</v>
      </c>
    </row>
    <row r="62" spans="1:5" ht="12.75">
      <c r="A62" s="9">
        <v>67</v>
      </c>
      <c r="B62" s="10" t="s">
        <v>248</v>
      </c>
      <c r="C62" s="9" t="s">
        <v>18</v>
      </c>
      <c r="D62" s="11" t="s">
        <v>94</v>
      </c>
      <c r="E62" s="31" t="s">
        <v>177</v>
      </c>
    </row>
    <row r="63" spans="1:5" ht="12.75">
      <c r="A63" s="9">
        <v>69</v>
      </c>
      <c r="B63" s="10" t="s">
        <v>250</v>
      </c>
      <c r="C63" s="9" t="s">
        <v>18</v>
      </c>
      <c r="D63" s="11" t="s">
        <v>94</v>
      </c>
      <c r="E63" s="31" t="s">
        <v>177</v>
      </c>
    </row>
    <row r="64" spans="1:5" ht="12.75">
      <c r="A64" s="9">
        <v>72</v>
      </c>
      <c r="B64" s="10" t="s">
        <v>253</v>
      </c>
      <c r="C64" s="9" t="s">
        <v>18</v>
      </c>
      <c r="D64" s="11" t="s">
        <v>254</v>
      </c>
      <c r="E64" s="31" t="s">
        <v>179</v>
      </c>
    </row>
    <row r="65" spans="1:5" ht="12.75">
      <c r="A65" s="9">
        <v>74</v>
      </c>
      <c r="B65" s="10" t="s">
        <v>256</v>
      </c>
      <c r="C65" s="9" t="s">
        <v>18</v>
      </c>
      <c r="D65" s="11" t="s">
        <v>254</v>
      </c>
      <c r="E65" s="31" t="s">
        <v>179</v>
      </c>
    </row>
    <row r="66" spans="1:5" ht="12.75">
      <c r="A66" s="9">
        <v>80</v>
      </c>
      <c r="B66" s="10" t="s">
        <v>262</v>
      </c>
      <c r="C66" s="9" t="s">
        <v>18</v>
      </c>
      <c r="D66" s="11" t="s">
        <v>158</v>
      </c>
      <c r="E66" s="31" t="s">
        <v>181</v>
      </c>
    </row>
    <row r="67" spans="1:5" ht="12.75">
      <c r="A67" s="9">
        <v>82</v>
      </c>
      <c r="B67" s="10" t="s">
        <v>264</v>
      </c>
      <c r="C67" s="9" t="s">
        <v>18</v>
      </c>
      <c r="D67" s="11" t="s">
        <v>265</v>
      </c>
      <c r="E67" s="31" t="s">
        <v>181</v>
      </c>
    </row>
    <row r="68" spans="1:5" ht="12.75">
      <c r="A68" s="9">
        <v>88</v>
      </c>
      <c r="B68" s="10" t="s">
        <v>271</v>
      </c>
      <c r="C68" s="9" t="s">
        <v>18</v>
      </c>
      <c r="D68" s="11" t="s">
        <v>100</v>
      </c>
      <c r="E68" s="31" t="s">
        <v>186</v>
      </c>
    </row>
    <row r="69" spans="1:5" ht="12.75">
      <c r="A69" s="9">
        <v>89</v>
      </c>
      <c r="B69" s="10" t="s">
        <v>272</v>
      </c>
      <c r="C69" s="9" t="s">
        <v>18</v>
      </c>
      <c r="D69" s="11" t="s">
        <v>160</v>
      </c>
      <c r="E69" s="31" t="s">
        <v>179</v>
      </c>
    </row>
    <row r="70" spans="1:5" ht="12.75">
      <c r="A70" s="9">
        <v>92</v>
      </c>
      <c r="B70" s="10" t="s">
        <v>276</v>
      </c>
      <c r="C70" s="9" t="s">
        <v>18</v>
      </c>
      <c r="D70" s="11" t="s">
        <v>112</v>
      </c>
      <c r="E70" s="31" t="s">
        <v>181</v>
      </c>
    </row>
    <row r="71" spans="1:5" ht="12.75">
      <c r="A71" s="9">
        <v>94</v>
      </c>
      <c r="B71" s="10" t="s">
        <v>278</v>
      </c>
      <c r="C71" s="9" t="s">
        <v>18</v>
      </c>
      <c r="D71" s="11" t="s">
        <v>95</v>
      </c>
      <c r="E71" s="31" t="s">
        <v>177</v>
      </c>
    </row>
    <row r="72" spans="1:5" ht="12.75">
      <c r="A72" s="9">
        <v>95</v>
      </c>
      <c r="B72" s="10" t="s">
        <v>279</v>
      </c>
      <c r="C72" s="9" t="s">
        <v>18</v>
      </c>
      <c r="D72" s="11" t="s">
        <v>95</v>
      </c>
      <c r="E72" s="31" t="s">
        <v>177</v>
      </c>
    </row>
    <row r="73" spans="1:5" ht="12.75">
      <c r="A73" s="9">
        <v>97</v>
      </c>
      <c r="B73" s="10" t="s">
        <v>281</v>
      </c>
      <c r="C73" s="9" t="s">
        <v>18</v>
      </c>
      <c r="D73" s="11" t="s">
        <v>95</v>
      </c>
      <c r="E73" s="31" t="s">
        <v>177</v>
      </c>
    </row>
    <row r="74" spans="1:5" ht="12.75">
      <c r="A74" s="9">
        <v>98</v>
      </c>
      <c r="B74" s="10" t="s">
        <v>282</v>
      </c>
      <c r="C74" s="9" t="s">
        <v>18</v>
      </c>
      <c r="D74" s="11" t="s">
        <v>95</v>
      </c>
      <c r="E74" s="31" t="s">
        <v>177</v>
      </c>
    </row>
    <row r="75" spans="1:5" ht="12.75">
      <c r="A75" s="9">
        <v>99</v>
      </c>
      <c r="B75" s="10" t="s">
        <v>283</v>
      </c>
      <c r="C75" s="9" t="s">
        <v>18</v>
      </c>
      <c r="D75" s="11" t="s">
        <v>95</v>
      </c>
      <c r="E75" s="31" t="s">
        <v>177</v>
      </c>
    </row>
    <row r="76" spans="1:5" ht="12.75">
      <c r="A76" s="9">
        <v>102</v>
      </c>
      <c r="B76" s="10" t="s">
        <v>286</v>
      </c>
      <c r="C76" s="9" t="s">
        <v>18</v>
      </c>
      <c r="D76" s="11" t="s">
        <v>96</v>
      </c>
      <c r="E76" s="31" t="s">
        <v>186</v>
      </c>
    </row>
    <row r="77" spans="1:5" ht="12.75">
      <c r="A77" s="9">
        <v>107</v>
      </c>
      <c r="B77" s="10" t="s">
        <v>291</v>
      </c>
      <c r="C77" s="9" t="s">
        <v>18</v>
      </c>
      <c r="D77" s="11" t="s">
        <v>120</v>
      </c>
      <c r="E77" s="31" t="s">
        <v>179</v>
      </c>
    </row>
    <row r="79" spans="1:5" ht="12.75">
      <c r="A79" s="49" t="s">
        <v>297</v>
      </c>
      <c r="B79" s="49"/>
      <c r="C79" s="49"/>
      <c r="D79" s="49"/>
      <c r="E79" s="49"/>
    </row>
    <row r="80" spans="1:5" ht="12.75">
      <c r="A80" s="9">
        <v>1</v>
      </c>
      <c r="B80" s="10" t="s">
        <v>176</v>
      </c>
      <c r="C80" s="9" t="s">
        <v>19</v>
      </c>
      <c r="D80" s="11" t="s">
        <v>127</v>
      </c>
      <c r="E80" s="31" t="s">
        <v>177</v>
      </c>
    </row>
    <row r="81" spans="1:5" ht="12.75">
      <c r="A81" s="9">
        <v>10</v>
      </c>
      <c r="B81" s="10" t="s">
        <v>192</v>
      </c>
      <c r="C81" s="9" t="s">
        <v>19</v>
      </c>
      <c r="D81" s="11" t="s">
        <v>113</v>
      </c>
      <c r="E81" s="31" t="s">
        <v>177</v>
      </c>
    </row>
    <row r="82" spans="1:5" ht="12.75">
      <c r="A82" s="9">
        <v>19</v>
      </c>
      <c r="B82" s="10" t="s">
        <v>206</v>
      </c>
      <c r="C82" s="9" t="s">
        <v>19</v>
      </c>
      <c r="D82" s="11" t="s">
        <v>102</v>
      </c>
      <c r="E82" s="31" t="s">
        <v>181</v>
      </c>
    </row>
    <row r="83" spans="1:5" ht="12.75">
      <c r="A83" s="9">
        <v>43</v>
      </c>
      <c r="B83" s="10" t="s">
        <v>220</v>
      </c>
      <c r="C83" s="9" t="s">
        <v>19</v>
      </c>
      <c r="D83" s="11" t="s">
        <v>164</v>
      </c>
      <c r="E83" s="31" t="s">
        <v>177</v>
      </c>
    </row>
    <row r="84" spans="1:5" ht="12.75">
      <c r="A84" s="9">
        <v>46</v>
      </c>
      <c r="B84" s="10" t="s">
        <v>223</v>
      </c>
      <c r="C84" s="9" t="s">
        <v>19</v>
      </c>
      <c r="D84" s="11" t="s">
        <v>96</v>
      </c>
      <c r="E84" s="31" t="s">
        <v>186</v>
      </c>
    </row>
    <row r="85" spans="1:5" ht="12.75">
      <c r="A85" s="9">
        <v>48</v>
      </c>
      <c r="B85" s="10" t="s">
        <v>225</v>
      </c>
      <c r="C85" s="9" t="s">
        <v>19</v>
      </c>
      <c r="D85" s="11" t="s">
        <v>101</v>
      </c>
      <c r="E85" s="31" t="s">
        <v>181</v>
      </c>
    </row>
    <row r="86" spans="1:5" ht="12.75">
      <c r="A86" s="9">
        <v>53</v>
      </c>
      <c r="B86" s="10" t="s">
        <v>230</v>
      </c>
      <c r="C86" s="9" t="s">
        <v>19</v>
      </c>
      <c r="D86" s="11" t="s">
        <v>231</v>
      </c>
      <c r="E86" s="31" t="s">
        <v>177</v>
      </c>
    </row>
    <row r="87" spans="1:5" ht="12.75">
      <c r="A87" s="9">
        <v>54</v>
      </c>
      <c r="B87" s="10" t="s">
        <v>232</v>
      </c>
      <c r="C87" s="9" t="s">
        <v>19</v>
      </c>
      <c r="D87" s="11" t="s">
        <v>233</v>
      </c>
      <c r="E87" s="31" t="s">
        <v>179</v>
      </c>
    </row>
    <row r="88" spans="1:5" ht="12.75">
      <c r="A88" s="9">
        <v>59</v>
      </c>
      <c r="B88" s="10" t="s">
        <v>239</v>
      </c>
      <c r="C88" s="9" t="s">
        <v>19</v>
      </c>
      <c r="D88" s="11" t="s">
        <v>129</v>
      </c>
      <c r="E88" s="31" t="s">
        <v>177</v>
      </c>
    </row>
    <row r="89" spans="1:5" ht="12.75">
      <c r="A89" s="9">
        <v>62</v>
      </c>
      <c r="B89" s="10" t="s">
        <v>242</v>
      </c>
      <c r="C89" s="9" t="s">
        <v>19</v>
      </c>
      <c r="D89" s="11" t="s">
        <v>158</v>
      </c>
      <c r="E89" s="31" t="s">
        <v>181</v>
      </c>
    </row>
    <row r="90" spans="1:5" ht="12.75">
      <c r="A90" s="9">
        <v>70</v>
      </c>
      <c r="B90" s="10" t="s">
        <v>251</v>
      </c>
      <c r="C90" s="9" t="s">
        <v>19</v>
      </c>
      <c r="D90" s="11" t="s">
        <v>163</v>
      </c>
      <c r="E90" s="31" t="s">
        <v>177</v>
      </c>
    </row>
    <row r="91" spans="1:5" ht="12.75">
      <c r="A91" s="9">
        <v>75</v>
      </c>
      <c r="B91" s="10" t="s">
        <v>257</v>
      </c>
      <c r="C91" s="9" t="s">
        <v>19</v>
      </c>
      <c r="D91" s="11" t="s">
        <v>254</v>
      </c>
      <c r="E91" s="31" t="s">
        <v>179</v>
      </c>
    </row>
    <row r="92" spans="1:5" ht="12.75">
      <c r="A92" s="9">
        <v>78</v>
      </c>
      <c r="B92" s="10" t="s">
        <v>260</v>
      </c>
      <c r="C92" s="9" t="s">
        <v>19</v>
      </c>
      <c r="D92" s="11" t="s">
        <v>254</v>
      </c>
      <c r="E92" s="31" t="s">
        <v>179</v>
      </c>
    </row>
    <row r="93" spans="1:5" ht="12.75">
      <c r="A93" s="9">
        <v>83</v>
      </c>
      <c r="B93" s="10" t="s">
        <v>266</v>
      </c>
      <c r="C93" s="9" t="s">
        <v>19</v>
      </c>
      <c r="D93" s="11" t="s">
        <v>120</v>
      </c>
      <c r="E93" s="31" t="s">
        <v>179</v>
      </c>
    </row>
    <row r="94" spans="1:5" ht="12.75">
      <c r="A94" s="9">
        <v>84</v>
      </c>
      <c r="B94" s="10" t="s">
        <v>267</v>
      </c>
      <c r="C94" s="9" t="s">
        <v>19</v>
      </c>
      <c r="D94" s="11" t="s">
        <v>164</v>
      </c>
      <c r="E94" s="31" t="s">
        <v>177</v>
      </c>
    </row>
    <row r="95" spans="1:5" ht="12.75">
      <c r="A95" s="9">
        <v>87</v>
      </c>
      <c r="B95" s="10" t="s">
        <v>270</v>
      </c>
      <c r="C95" s="9" t="s">
        <v>19</v>
      </c>
      <c r="D95" s="11" t="s">
        <v>167</v>
      </c>
      <c r="E95" s="31" t="s">
        <v>181</v>
      </c>
    </row>
    <row r="96" spans="1:5" ht="12.75">
      <c r="A96" s="9">
        <v>93</v>
      </c>
      <c r="B96" s="10" t="s">
        <v>277</v>
      </c>
      <c r="C96" s="9" t="s">
        <v>19</v>
      </c>
      <c r="D96" s="11" t="s">
        <v>95</v>
      </c>
      <c r="E96" s="31" t="s">
        <v>177</v>
      </c>
    </row>
    <row r="97" spans="1:5" ht="12.75">
      <c r="A97" s="9">
        <v>100</v>
      </c>
      <c r="B97" s="10" t="s">
        <v>284</v>
      </c>
      <c r="C97" s="9" t="s">
        <v>19</v>
      </c>
      <c r="D97" s="11" t="s">
        <v>95</v>
      </c>
      <c r="E97" s="31" t="s">
        <v>177</v>
      </c>
    </row>
    <row r="98" spans="1:5" ht="12.75">
      <c r="A98" s="9">
        <v>101</v>
      </c>
      <c r="B98" s="10" t="s">
        <v>285</v>
      </c>
      <c r="C98" s="9" t="s">
        <v>19</v>
      </c>
      <c r="D98" s="11" t="s">
        <v>95</v>
      </c>
      <c r="E98" s="31" t="s">
        <v>177</v>
      </c>
    </row>
    <row r="99" spans="1:5" ht="12.75">
      <c r="A99" s="9">
        <v>103</v>
      </c>
      <c r="B99" s="10" t="s">
        <v>287</v>
      </c>
      <c r="C99" s="9" t="s">
        <v>19</v>
      </c>
      <c r="D99" s="11" t="s">
        <v>112</v>
      </c>
      <c r="E99" s="31" t="s">
        <v>181</v>
      </c>
    </row>
    <row r="100" spans="1:5" ht="12.75">
      <c r="A100" s="9">
        <v>105</v>
      </c>
      <c r="B100" s="10" t="s">
        <v>289</v>
      </c>
      <c r="C100" s="9" t="s">
        <v>19</v>
      </c>
      <c r="D100" s="11" t="s">
        <v>112</v>
      </c>
      <c r="E100" s="31" t="s">
        <v>181</v>
      </c>
    </row>
    <row r="102" spans="1:5" ht="12.75">
      <c r="A102" s="49" t="s">
        <v>298</v>
      </c>
      <c r="B102" s="49"/>
      <c r="C102" s="49"/>
      <c r="D102" s="49"/>
      <c r="E102" s="49"/>
    </row>
    <row r="103" spans="1:5" ht="12.75">
      <c r="A103" s="9">
        <v>6</v>
      </c>
      <c r="B103" s="10" t="s">
        <v>187</v>
      </c>
      <c r="C103" s="9" t="s">
        <v>20</v>
      </c>
      <c r="D103" s="11" t="s">
        <v>100</v>
      </c>
      <c r="E103" s="31" t="s">
        <v>186</v>
      </c>
    </row>
    <row r="104" spans="1:5" ht="12.75">
      <c r="A104" s="9">
        <v>24</v>
      </c>
      <c r="B104" s="10" t="s">
        <v>212</v>
      </c>
      <c r="C104" s="9" t="s">
        <v>20</v>
      </c>
      <c r="D104" s="11" t="s">
        <v>102</v>
      </c>
      <c r="E104" s="31" t="s">
        <v>181</v>
      </c>
    </row>
    <row r="105" spans="1:5" ht="12.75">
      <c r="A105" s="9">
        <v>60</v>
      </c>
      <c r="B105" s="10" t="s">
        <v>240</v>
      </c>
      <c r="C105" s="9" t="s">
        <v>20</v>
      </c>
      <c r="D105" s="11" t="s">
        <v>101</v>
      </c>
      <c r="E105" s="31" t="s">
        <v>181</v>
      </c>
    </row>
    <row r="106" spans="1:5" ht="12.75">
      <c r="A106" s="9">
        <v>61</v>
      </c>
      <c r="B106" s="10" t="s">
        <v>241</v>
      </c>
      <c r="C106" s="9" t="s">
        <v>20</v>
      </c>
      <c r="D106" s="11" t="s">
        <v>101</v>
      </c>
      <c r="E106" s="31" t="s">
        <v>181</v>
      </c>
    </row>
    <row r="107" spans="1:5" ht="12.75">
      <c r="A107" s="9">
        <v>76</v>
      </c>
      <c r="B107" s="10" t="s">
        <v>258</v>
      </c>
      <c r="C107" s="9" t="s">
        <v>20</v>
      </c>
      <c r="D107" s="11" t="s">
        <v>254</v>
      </c>
      <c r="E107" s="31" t="s">
        <v>179</v>
      </c>
    </row>
    <row r="108" spans="1:5" ht="12.75">
      <c r="A108" s="9">
        <v>77</v>
      </c>
      <c r="B108" s="10" t="s">
        <v>259</v>
      </c>
      <c r="C108" s="9" t="s">
        <v>20</v>
      </c>
      <c r="D108" s="11" t="s">
        <v>254</v>
      </c>
      <c r="E108" s="31" t="s">
        <v>179</v>
      </c>
    </row>
    <row r="109" spans="1:5" ht="12.75">
      <c r="A109" s="9">
        <v>90</v>
      </c>
      <c r="B109" s="10" t="s">
        <v>274</v>
      </c>
      <c r="C109" s="9" t="s">
        <v>20</v>
      </c>
      <c r="D109" s="11" t="s">
        <v>167</v>
      </c>
      <c r="E109" s="31" t="s">
        <v>181</v>
      </c>
    </row>
    <row r="110" spans="1:5" ht="12.75">
      <c r="A110" s="9">
        <v>91</v>
      </c>
      <c r="B110" s="10" t="s">
        <v>275</v>
      </c>
      <c r="C110" s="9" t="s">
        <v>20</v>
      </c>
      <c r="D110" s="11" t="s">
        <v>167</v>
      </c>
      <c r="E110" s="31" t="s">
        <v>181</v>
      </c>
    </row>
    <row r="112" spans="1:5" ht="12.75">
      <c r="A112" s="49" t="s">
        <v>299</v>
      </c>
      <c r="B112" s="49"/>
      <c r="C112" s="49"/>
      <c r="D112" s="49"/>
      <c r="E112" s="49"/>
    </row>
    <row r="113" spans="1:5" ht="12.75">
      <c r="A113" s="9">
        <v>31</v>
      </c>
      <c r="B113" s="10" t="s">
        <v>201</v>
      </c>
      <c r="C113" s="9" t="s">
        <v>91</v>
      </c>
      <c r="D113" s="11" t="s">
        <v>166</v>
      </c>
      <c r="E113" s="31" t="s">
        <v>177</v>
      </c>
    </row>
    <row r="114" spans="1:5" ht="12.75">
      <c r="A114" s="9">
        <v>32</v>
      </c>
      <c r="B114" s="10" t="s">
        <v>204</v>
      </c>
      <c r="C114" s="9" t="s">
        <v>91</v>
      </c>
      <c r="D114" s="11" t="s">
        <v>166</v>
      </c>
      <c r="E114" s="31" t="s">
        <v>177</v>
      </c>
    </row>
    <row r="116" spans="1:5" ht="12.75">
      <c r="A116" s="49" t="s">
        <v>300</v>
      </c>
      <c r="B116" s="49"/>
      <c r="C116" s="49"/>
      <c r="D116" s="49"/>
      <c r="E116" s="49"/>
    </row>
    <row r="117" spans="1:5" ht="12.75">
      <c r="A117" s="9">
        <v>27</v>
      </c>
      <c r="B117" s="10" t="s">
        <v>184</v>
      </c>
      <c r="C117" s="9" t="s">
        <v>65</v>
      </c>
      <c r="D117" s="11" t="s">
        <v>167</v>
      </c>
      <c r="E117" s="31" t="s">
        <v>181</v>
      </c>
    </row>
    <row r="118" spans="1:5" ht="12.75">
      <c r="A118" s="9">
        <v>30</v>
      </c>
      <c r="B118" s="10" t="s">
        <v>200</v>
      </c>
      <c r="C118" s="9" t="s">
        <v>65</v>
      </c>
      <c r="D118" s="11" t="s">
        <v>116</v>
      </c>
      <c r="E118" s="31" t="s">
        <v>181</v>
      </c>
    </row>
    <row r="119" spans="1:5" ht="12.75">
      <c r="A119" s="9">
        <v>33</v>
      </c>
      <c r="B119" s="10" t="s">
        <v>217</v>
      </c>
      <c r="C119" s="9" t="s">
        <v>65</v>
      </c>
      <c r="D119" s="11" t="s">
        <v>218</v>
      </c>
      <c r="E119" s="31" t="s">
        <v>179</v>
      </c>
    </row>
    <row r="121" spans="1:5" ht="12.75">
      <c r="A121" s="49" t="s">
        <v>301</v>
      </c>
      <c r="B121" s="49"/>
      <c r="C121" s="49"/>
      <c r="D121" s="49"/>
      <c r="E121" s="49"/>
    </row>
    <row r="122" spans="1:5" ht="12.75">
      <c r="A122" s="9">
        <v>28</v>
      </c>
      <c r="B122" s="10" t="s">
        <v>185</v>
      </c>
      <c r="C122" s="9" t="s">
        <v>78</v>
      </c>
      <c r="D122" s="11" t="s">
        <v>100</v>
      </c>
      <c r="E122" s="31" t="s">
        <v>186</v>
      </c>
    </row>
    <row r="123" spans="1:5" ht="12.75">
      <c r="A123" s="9">
        <v>29</v>
      </c>
      <c r="B123" s="10" t="s">
        <v>198</v>
      </c>
      <c r="C123" s="9" t="s">
        <v>78</v>
      </c>
      <c r="D123" s="11" t="s">
        <v>94</v>
      </c>
      <c r="E123" s="31" t="s">
        <v>177</v>
      </c>
    </row>
    <row r="124" spans="1:5" ht="12.75">
      <c r="A124" s="9">
        <v>34</v>
      </c>
      <c r="B124" s="10" t="s">
        <v>238</v>
      </c>
      <c r="C124" s="9" t="s">
        <v>78</v>
      </c>
      <c r="D124" s="11" t="s">
        <v>152</v>
      </c>
      <c r="E124" s="31" t="s">
        <v>181</v>
      </c>
    </row>
    <row r="125" spans="1:5" ht="12.75">
      <c r="A125" s="9">
        <v>35</v>
      </c>
      <c r="B125" s="10" t="s">
        <v>273</v>
      </c>
      <c r="C125" s="9" t="s">
        <v>78</v>
      </c>
      <c r="D125" s="11" t="s">
        <v>167</v>
      </c>
      <c r="E125" s="31" t="s">
        <v>181</v>
      </c>
    </row>
  </sheetData>
  <mergeCells count="9">
    <mergeCell ref="A4:E4"/>
    <mergeCell ref="A6:E6"/>
    <mergeCell ref="A17:E17"/>
    <mergeCell ref="A42:E42"/>
    <mergeCell ref="A121:E121"/>
    <mergeCell ref="A79:E79"/>
    <mergeCell ref="A102:E102"/>
    <mergeCell ref="A112:E112"/>
    <mergeCell ref="A116:E11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webdev1</cp:lastModifiedBy>
  <cp:lastPrinted>2005-04-24T10:48:29Z</cp:lastPrinted>
  <dcterms:created xsi:type="dcterms:W3CDTF">1997-05-24T11:04:52Z</dcterms:created>
  <dcterms:modified xsi:type="dcterms:W3CDTF">2005-04-26T07:19:17Z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-485023601</vt:i4>
  </property>
  <property fmtid="{D5CDD505-2E9C-101B-9397-08002B2CF9AE}" pid="3" name="_EmailSubject">
    <vt:lpwstr>Lettore e Penalità</vt:lpwstr>
  </property>
  <property fmtid="{D5CDD505-2E9C-101B-9397-08002B2CF9AE}" pid="4" name="_AuthorEmailDisplayName">
    <vt:lpwstr>Stefano Menci</vt:lpwstr>
  </property>
  <property fmtid="{D5CDD505-2E9C-101B-9397-08002B2CF9AE}" pid="5" name="_ReviewingToolsShownOnce">
    <vt:lpwstr/>
  </property>
</Properties>
</file>